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/>
  </bookViews>
  <sheets>
    <sheet name="DaaS Reseller Calculator" sheetId="2" r:id="rId1"/>
    <sheet name="DaaS Quoting Process" sheetId="4" r:id="rId2"/>
  </sheets>
  <definedNames>
    <definedName name="Down_payment">'DaaS Reseller Calculator'!#REF!</definedName>
    <definedName name="Interest_rate">'DaaS Reseller Calculator'!#REF!</definedName>
    <definedName name="Length_of_loan__in_months">'DaaS Reseller Calculator'!#REF!</definedName>
    <definedName name="Monthly_payment">IFERROR(PMT(Interest_rate/12,Length_of_loan__in_months,(Purchase_price-(Down_payment+Trade_in_value))), "")</definedName>
    <definedName name="_xlnm.Print_Area" localSheetId="0">'DaaS Reseller Calculator'!$A$1:$L$27</definedName>
    <definedName name="Purchase_price">'DaaS Reseller Calculator'!#REF!</definedName>
    <definedName name="Total_cost">IFERROR(-(Monthly_payment*Length_of_loan__in_months)+(Down_payment+Trade_in_value), "")</definedName>
    <definedName name="Trade_in_value">'DaaS Reseller Calculator'!#REF!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5" i="2"/>
  <c r="K12" i="2"/>
  <c r="K14" i="2"/>
  <c r="K21" i="2"/>
  <c r="J12" i="2" l="1"/>
  <c r="J14" i="2"/>
  <c r="J21" i="2"/>
  <c r="J19" i="2"/>
  <c r="J7" i="2"/>
  <c r="J5" i="2"/>
  <c r="L5" i="2" l="1"/>
  <c r="H5" i="2" s="1"/>
  <c r="K19" i="2" l="1"/>
  <c r="L19" i="2" s="1"/>
  <c r="H19" i="2" s="1"/>
  <c r="L21" i="2"/>
  <c r="H21" i="2" s="1"/>
  <c r="L12" i="2"/>
  <c r="H12" i="2" s="1"/>
  <c r="L14" i="2"/>
  <c r="H14" i="2" s="1"/>
  <c r="L7" i="2"/>
  <c r="H7" i="2" s="1"/>
</calcChain>
</file>

<file path=xl/sharedStrings.xml><?xml version="1.0" encoding="utf-8"?>
<sst xmlns="http://schemas.openxmlformats.org/spreadsheetml/2006/main" count="226" uniqueCount="60">
  <si>
    <t>DEVICE</t>
  </si>
  <si>
    <t>DAAS</t>
  </si>
  <si>
    <r>
      <rPr>
        <b/>
        <sz val="14"/>
        <color theme="0"/>
        <rFont val="Century Gothic"/>
        <family val="2"/>
      </rPr>
      <t xml:space="preserve">DEVICE + DAAS </t>
    </r>
    <r>
      <rPr>
        <b/>
        <sz val="12"/>
        <color theme="0"/>
        <rFont val="Century Gothic"/>
        <family val="2"/>
      </rPr>
      <t xml:space="preserve"> </t>
    </r>
    <r>
      <rPr>
        <b/>
        <sz val="8"/>
        <color theme="0"/>
        <rFont val="Century Gothic"/>
        <family val="2"/>
      </rPr>
      <t xml:space="preserve">COMPLETE SOLUTION </t>
    </r>
  </si>
  <si>
    <t>/Month</t>
  </si>
  <si>
    <t xml:space="preserve"> 36 Months:</t>
  </si>
  <si>
    <t>24 Months:</t>
  </si>
  <si>
    <t>TERM</t>
  </si>
  <si>
    <t>Tablet Calculator</t>
  </si>
  <si>
    <t>Notebook Calculator</t>
  </si>
  <si>
    <t>Desktop Calculator</t>
  </si>
  <si>
    <t>PER UNIT PRICE</t>
  </si>
  <si>
    <t>END USER COST</t>
  </si>
  <si>
    <t>Step 1</t>
  </si>
  <si>
    <t>Step 2</t>
  </si>
  <si>
    <t>Step 3</t>
  </si>
  <si>
    <t>Part Number</t>
  </si>
  <si>
    <t>Description</t>
  </si>
  <si>
    <t>QTY</t>
  </si>
  <si>
    <t>Unit Price</t>
  </si>
  <si>
    <t>Term</t>
  </si>
  <si>
    <t>Per Unit</t>
  </si>
  <si>
    <t>Extended Quantity Monthly Total</t>
  </si>
  <si>
    <t>Mfr #:</t>
  </si>
  <si>
    <t>Partner:</t>
  </si>
  <si>
    <r>
      <t xml:space="preserve">24 Month </t>
    </r>
    <r>
      <rPr>
        <b/>
        <sz val="10"/>
        <color rgb="FF555555"/>
        <rFont val="Century Gothic"/>
        <family val="2"/>
      </rPr>
      <t>DaaS</t>
    </r>
  </si>
  <si>
    <t>End User:</t>
  </si>
  <si>
    <r>
      <t xml:space="preserve">36 Month </t>
    </r>
    <r>
      <rPr>
        <b/>
        <sz val="10"/>
        <color rgb="FF555555"/>
        <rFont val="Century Gothic"/>
        <family val="2"/>
      </rPr>
      <t>DaaS</t>
    </r>
  </si>
  <si>
    <r>
      <t xml:space="preserve">24 Month </t>
    </r>
    <r>
      <rPr>
        <b/>
        <sz val="10"/>
        <color rgb="FF555555"/>
        <rFont val="Century Gothic"/>
        <family val="2"/>
      </rPr>
      <t>Lease</t>
    </r>
  </si>
  <si>
    <r>
      <t xml:space="preserve">36 Month </t>
    </r>
    <r>
      <rPr>
        <b/>
        <sz val="10"/>
        <color rgb="FF555555"/>
        <rFont val="Century Gothic"/>
        <family val="2"/>
      </rPr>
      <t>Lease</t>
    </r>
  </si>
  <si>
    <t>DaaS Inquiry &amp; Quoting Process</t>
  </si>
  <si>
    <t>*Sample Pre-Lease Rate Factor DaaS Pricing.</t>
  </si>
  <si>
    <t>DaaS Subscription Item(s)</t>
  </si>
  <si>
    <t>Add-On Item(s) for Lease</t>
  </si>
  <si>
    <r>
      <rPr>
        <b/>
        <i/>
        <sz val="11"/>
        <color theme="1"/>
        <rFont val="Calibri"/>
        <family val="2"/>
        <scheme val="minor"/>
      </rPr>
      <t xml:space="preserve">At this time the services aspect of the DaaS offering is limited to Laptops, Desktops, Tablets, Workstations, ect.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Additional item(s) can be added to the order, for all items to be included in a single contract for one monthly payment. </t>
    </r>
  </si>
  <si>
    <t>$</t>
  </si>
  <si>
    <t>/Month for 24 months</t>
  </si>
  <si>
    <t>/Month for 36 months</t>
  </si>
  <si>
    <t>units=</t>
  </si>
  <si>
    <t xml:space="preserve">units= </t>
  </si>
  <si>
    <t>D&amp;H #:</t>
  </si>
  <si>
    <t>Add-On Item(s) for Leasing</t>
  </si>
  <si>
    <t>SECTION 2:</t>
  </si>
  <si>
    <t>Skip SECTION 2                                  if no Add-On item(s)</t>
  </si>
  <si>
    <t>SECTION 1:</t>
  </si>
  <si>
    <t>STEP1 -</t>
  </si>
  <si>
    <t>Provide D&amp;H with the price you want to charge the End User for each item.</t>
  </si>
  <si>
    <r>
      <t xml:space="preserve">Provide D&amp;H with Item#(s) &amp; Quantity (range if not exact) to obtain your D&amp;H Reseller price per unit for the hardware to be included in the DaaS Quote.
</t>
    </r>
    <r>
      <rPr>
        <sz val="10"/>
        <color theme="1"/>
        <rFont val="Century Gothic"/>
        <family val="2"/>
      </rPr>
      <t>• DaaS Items in SECTION 1 (serviced items) 
• Add-On Items in SECTION 2 (non-serviced items)</t>
    </r>
  </si>
  <si>
    <r>
      <rPr>
        <b/>
        <sz val="11"/>
        <color theme="1"/>
        <rFont val="Century Gothic"/>
        <family val="2"/>
      </rPr>
      <t xml:space="preserve">STEP2 </t>
    </r>
    <r>
      <rPr>
        <sz val="11"/>
        <color theme="1"/>
        <rFont val="Century Gothic"/>
        <family val="2"/>
      </rPr>
      <t xml:space="preserve">- </t>
    </r>
  </si>
  <si>
    <r>
      <rPr>
        <b/>
        <sz val="11"/>
        <color theme="1"/>
        <rFont val="Century Gothic"/>
        <family val="2"/>
      </rPr>
      <t>STEP3</t>
    </r>
    <r>
      <rPr>
        <sz val="11"/>
        <color theme="1"/>
        <rFont val="Century Gothic"/>
        <family val="2"/>
      </rPr>
      <t xml:space="preserve"> -</t>
    </r>
  </si>
  <si>
    <r>
      <t xml:space="preserve">Upon receipt of STEP 2 information, D&amp;H will input End User’s cost to calculate the DaaS per device/per month End User Cost for quoting purposes. 
</t>
    </r>
    <r>
      <rPr>
        <sz val="10"/>
        <color theme="1"/>
        <rFont val="Century Gothic"/>
        <family val="2"/>
      </rPr>
      <t>• In addition, D&amp;H will provide blank copy of DaaS Credit application for End User to complete.</t>
    </r>
  </si>
  <si>
    <t xml:space="preserve">• Review the DaaS Solution with Customer, verifying the details (term, quantity, pricing, ect) for affirmation. 
• Upon Customer Affirmation of the quote, you will provide them with DaaS Credit Application for completion/submission.
• Once we receive affirmation of DaaS solution we will start the order process. 
• Meanwhile, the Financial Institution will work on processing the End User’s Credit Application.  
• Upon Credit approval, the Financial Insitution with provide notification of such to D&amp;H.
• D&amp;H will proceed with DaaS order processing. </t>
  </si>
  <si>
    <t>Next Steps</t>
  </si>
  <si>
    <t>Before quoting your Customer, please reach out to us directly for a DaaS quote based on real-time device pricing and rate factors.</t>
  </si>
  <si>
    <r>
      <t xml:space="preserve">Before quoting your Customer, please reach out to us directly </t>
    </r>
    <r>
      <rPr>
        <sz val="14"/>
        <color rgb="FFFF0000"/>
        <rFont val="Century Gothic"/>
        <family val="2"/>
      </rPr>
      <t>(DaaS@DandH.com)</t>
    </r>
    <r>
      <rPr>
        <b/>
        <sz val="14"/>
        <color rgb="FFFF0000"/>
        <rFont val="Century Gothic"/>
        <family val="2"/>
      </rPr>
      <t xml:space="preserve"> for a DaaS quote based on real-time device pricing and rate factors.</t>
    </r>
  </si>
  <si>
    <t xml:space="preserve"> DaaS@DandH.com</t>
  </si>
  <si>
    <t>1-800-340-1001 Ext 6807</t>
  </si>
  <si>
    <t xml:space="preserve">o There is no “set” or pre-determined per device DaaS price. 
o The cost of the device is based on NetTerms account pricing, your OEM Partnerships (i.e.: HP, Lenovo, Dell) and any current rebates/incentives. 
o The “as a Service” portion of that equation is determined by the type of device (i.e.: Tablet, Laptop/Notebook, Desktop).
o As the Reseller you determine the price you would like to charge your customer for the device (End-User Device Cost = include any additional margin you wish to make or fees you wish to charge per unit). Using this DaaS calculator, input the unit price you wish to charge the End-User for sample DaaS pricing. </t>
  </si>
  <si>
    <t>Please refer to the 2nd Tab of this Spreadsheet titled "DaaS Quoting Process" for an overview of the DaaS Quoting Process.</t>
  </si>
  <si>
    <t>PER MONTH, PER UNIT PRICE</t>
  </si>
  <si>
    <t>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</si>
</sst>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5"/>
      <name val="Arial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8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1"/>
      <color theme="5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555555"/>
      <name val="Century Gothic"/>
      <family val="2"/>
    </font>
    <font>
      <b/>
      <sz val="9"/>
      <color rgb="FF555555"/>
      <name val="Century Gothic"/>
      <family val="2"/>
    </font>
    <font>
      <sz val="10"/>
      <color rgb="FF555555"/>
      <name val="Century Gothic"/>
      <family val="2"/>
    </font>
    <font>
      <b/>
      <i/>
      <sz val="9"/>
      <color rgb="FF555555"/>
      <name val="Century Gothic"/>
      <family val="2"/>
    </font>
    <font>
      <b/>
      <i/>
      <sz val="9"/>
      <color rgb="FF555555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rgb="FF555555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  <font>
      <b/>
      <sz val="20"/>
      <color rgb="FF00B0F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theme="5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ck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ck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thick">
        <color auto="1"/>
      </left>
      <right style="thin">
        <color theme="6" tint="-0.499984740745262"/>
      </right>
      <top style="thin">
        <color theme="6" tint="-0.499984740745262"/>
      </top>
      <bottom style="medium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auto="1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auto="1"/>
      </bottom>
      <diagonal/>
    </border>
    <border>
      <left/>
      <right/>
      <top style="thin">
        <color theme="6" tint="-0.499984740745262"/>
      </top>
      <bottom style="medium">
        <color auto="1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auto="1"/>
      </bottom>
      <diagonal/>
    </border>
    <border>
      <left/>
      <right style="thick">
        <color auto="1"/>
      </right>
      <top style="thin">
        <color theme="6" tint="-0.499984740745262"/>
      </top>
      <bottom style="medium">
        <color auto="1"/>
      </bottom>
      <diagonal/>
    </border>
    <border>
      <left style="thick">
        <color auto="1"/>
      </left>
      <right style="thin">
        <color theme="6" tint="-0.499984740745262"/>
      </right>
      <top style="medium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auto="1"/>
      </top>
      <bottom style="thin">
        <color theme="6" tint="-0.499984740745262"/>
      </bottom>
      <diagonal/>
    </border>
    <border>
      <left/>
      <right/>
      <top style="medium">
        <color auto="1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auto="1"/>
      </top>
      <bottom style="thin">
        <color theme="6" tint="-0.499984740745262"/>
      </bottom>
      <diagonal/>
    </border>
    <border>
      <left/>
      <right style="thick">
        <color auto="1"/>
      </right>
      <top style="medium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 style="thick">
        <color auto="1"/>
      </right>
      <top/>
      <bottom/>
      <diagonal/>
    </border>
    <border>
      <left style="medium">
        <color theme="6" tint="-0.499984740745262"/>
      </left>
      <right/>
      <top style="medium">
        <color auto="1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medium">
        <color auto="1"/>
      </bottom>
      <diagonal/>
    </border>
    <border>
      <left/>
      <right style="thin">
        <color theme="6" tint="-0.499984740745262"/>
      </right>
      <top/>
      <bottom/>
      <diagonal/>
    </border>
    <border>
      <left style="thick">
        <color auto="1"/>
      </left>
      <right style="thin">
        <color theme="6" tint="-0.499984740745262"/>
      </right>
      <top style="mediumDashed">
        <color theme="6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Dashed">
        <color theme="6"/>
      </top>
      <bottom/>
      <diagonal/>
    </border>
    <border>
      <left style="thin">
        <color theme="6" tint="-0.499984740745262"/>
      </left>
      <right style="medium">
        <color auto="1"/>
      </right>
      <top style="mediumDashed">
        <color theme="6"/>
      </top>
      <bottom/>
      <diagonal/>
    </border>
    <border>
      <left style="thin">
        <color theme="6" tint="-0.499984740745262"/>
      </left>
      <right style="medium">
        <color auto="1"/>
      </right>
      <top style="medium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auto="1"/>
      </right>
      <top style="thin">
        <color theme="6" tint="-0.499984740745262"/>
      </top>
      <bottom style="medium">
        <color auto="1"/>
      </bottom>
      <diagonal/>
    </border>
    <border>
      <left style="medium">
        <color auto="1"/>
      </left>
      <right style="thin">
        <color theme="6" tint="-0.499984740745262"/>
      </right>
      <top style="mediumDashed">
        <color theme="6"/>
      </top>
      <bottom/>
      <diagonal/>
    </border>
    <border>
      <left style="medium">
        <color auto="1"/>
      </left>
      <right style="thin">
        <color theme="6" tint="-0.499984740745262"/>
      </right>
      <top style="medium">
        <color auto="1"/>
      </top>
      <bottom style="thin">
        <color theme="6" tint="-0.499984740745262"/>
      </bottom>
      <diagonal/>
    </border>
    <border>
      <left style="medium">
        <color auto="1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auto="1"/>
      </left>
      <right style="thin">
        <color theme="6" tint="-0.499984740745262"/>
      </right>
      <top style="thin">
        <color theme="6" tint="-0.499984740745262"/>
      </top>
      <bottom style="medium">
        <color auto="1"/>
      </bottom>
      <diagonal/>
    </border>
    <border>
      <left/>
      <right style="thin">
        <color theme="6" tint="-0.499984740745262"/>
      </right>
      <top style="mediumDashed">
        <color theme="6"/>
      </top>
      <bottom/>
      <diagonal/>
    </border>
    <border>
      <left style="thick">
        <color auto="1"/>
      </left>
      <right/>
      <top style="medium">
        <color auto="1"/>
      </top>
      <bottom style="thin">
        <color theme="6" tint="-0.499984740745262"/>
      </bottom>
      <diagonal/>
    </border>
    <border>
      <left style="thick">
        <color auto="1"/>
      </left>
      <right/>
      <top/>
      <bottom style="mediumDashed">
        <color theme="6"/>
      </bottom>
      <diagonal/>
    </border>
    <border>
      <left/>
      <right/>
      <top/>
      <bottom style="mediumDashed">
        <color theme="6"/>
      </bottom>
      <diagonal/>
    </border>
    <border>
      <left/>
      <right style="thick">
        <color auto="1"/>
      </right>
      <top/>
      <bottom style="mediumDashed">
        <color theme="6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Dashed">
        <color theme="6"/>
      </top>
      <bottom/>
      <diagonal/>
    </border>
    <border>
      <left/>
      <right style="medium">
        <color auto="1"/>
      </right>
      <top style="thin">
        <color theme="6" tint="-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/>
    <xf numFmtId="0" fontId="8" fillId="0" borderId="0" xfId="0" applyFont="1"/>
    <xf numFmtId="0" fontId="2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6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/>
    <xf numFmtId="0" fontId="18" fillId="0" borderId="2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right" vertical="center" wrapText="1"/>
    </xf>
    <xf numFmtId="0" fontId="14" fillId="0" borderId="57" xfId="0" applyFont="1" applyBorder="1" applyAlignment="1">
      <alignment horizontal="right" vertical="center" wrapText="1"/>
    </xf>
    <xf numFmtId="0" fontId="14" fillId="0" borderId="55" xfId="0" applyFont="1" applyBorder="1" applyAlignment="1">
      <alignment horizontal="right" vertical="center" wrapText="1"/>
    </xf>
    <xf numFmtId="0" fontId="15" fillId="0" borderId="27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9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22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26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32" xfId="0" applyFont="1" applyBorder="1" applyAlignment="1">
      <alignment horizontal="right" vertical="center" wrapText="1"/>
    </xf>
    <xf numFmtId="0" fontId="17" fillId="0" borderId="38" xfId="0" applyFont="1" applyBorder="1" applyAlignment="1">
      <alignment horizontal="righ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9" fillId="0" borderId="71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9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7" fillId="6" borderId="78" xfId="0" applyFont="1" applyFill="1" applyBorder="1" applyAlignment="1">
      <alignment horizontal="right" vertical="center" wrapText="1"/>
    </xf>
    <xf numFmtId="0" fontId="28" fillId="7" borderId="74" xfId="0" applyFont="1" applyFill="1" applyBorder="1" applyAlignment="1">
      <alignment horizontal="right" vertical="center" wrapText="1"/>
    </xf>
    <xf numFmtId="0" fontId="28" fillId="8" borderId="74" xfId="0" applyFont="1" applyFill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0" fontId="0" fillId="2" borderId="81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8" fillId="2" borderId="0" xfId="0" applyFont="1" applyFill="1" applyBorder="1"/>
    <xf numFmtId="0" fontId="8" fillId="2" borderId="82" xfId="0" applyFont="1" applyFill="1" applyBorder="1"/>
    <xf numFmtId="164" fontId="8" fillId="2" borderId="0" xfId="0" applyNumberFormat="1" applyFont="1" applyFill="1" applyBorder="1"/>
    <xf numFmtId="164" fontId="8" fillId="2" borderId="82" xfId="0" applyNumberFormat="1" applyFont="1" applyFill="1" applyBorder="1"/>
    <xf numFmtId="0" fontId="0" fillId="2" borderId="8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82" xfId="0" applyFont="1" applyFill="1" applyBorder="1" applyAlignment="1">
      <alignment vertical="top"/>
    </xf>
    <xf numFmtId="0" fontId="33" fillId="9" borderId="19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horizontal="center" vertical="center" wrapText="1"/>
    </xf>
    <xf numFmtId="0" fontId="33" fillId="9" borderId="21" xfId="0" applyFont="1" applyFill="1" applyBorder="1" applyAlignment="1">
      <alignment horizontal="center" vertical="center" wrapText="1"/>
    </xf>
    <xf numFmtId="0" fontId="35" fillId="11" borderId="17" xfId="0" applyFont="1" applyFill="1" applyBorder="1" applyAlignment="1">
      <alignment horizontal="center" vertical="center" wrapText="1"/>
    </xf>
    <xf numFmtId="8" fontId="0" fillId="4" borderId="6" xfId="0" applyNumberFormat="1" applyFont="1" applyFill="1" applyBorder="1" applyAlignment="1">
      <alignment horizontal="center" vertical="center" wrapText="1"/>
    </xf>
    <xf numFmtId="8" fontId="0" fillId="4" borderId="7" xfId="0" applyNumberFormat="1" applyFont="1" applyFill="1" applyBorder="1" applyAlignment="1">
      <alignment horizontal="center" vertical="center" wrapText="1"/>
    </xf>
    <xf numFmtId="8" fontId="1" fillId="4" borderId="5" xfId="0" applyNumberFormat="1" applyFont="1" applyFill="1" applyBorder="1" applyAlignment="1">
      <alignment horizontal="left" vertical="center" wrapText="1"/>
    </xf>
    <xf numFmtId="8" fontId="1" fillId="4" borderId="9" xfId="0" applyNumberFormat="1" applyFont="1" applyFill="1" applyBorder="1" applyAlignment="1">
      <alignment horizontal="left" vertical="center" wrapText="1"/>
    </xf>
    <xf numFmtId="8" fontId="0" fillId="5" borderId="6" xfId="0" applyNumberFormat="1" applyFont="1" applyFill="1" applyBorder="1" applyAlignment="1">
      <alignment horizontal="center" vertical="center" wrapText="1"/>
    </xf>
    <xf numFmtId="8" fontId="0" fillId="5" borderId="7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0" fillId="6" borderId="81" xfId="0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left" vertical="center"/>
    </xf>
    <xf numFmtId="0" fontId="30" fillId="6" borderId="82" xfId="0" applyFont="1" applyFill="1" applyBorder="1" applyAlignment="1">
      <alignment horizontal="left" vertical="center"/>
    </xf>
    <xf numFmtId="0" fontId="31" fillId="9" borderId="81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31" fillId="9" borderId="82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1" fillId="9" borderId="17" xfId="0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33" fillId="9" borderId="81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8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10" fillId="9" borderId="12" xfId="0" applyNumberFormat="1" applyFont="1" applyFill="1" applyBorder="1" applyAlignment="1">
      <alignment horizontal="center" vertical="center"/>
    </xf>
    <xf numFmtId="164" fontId="10" fillId="9" borderId="10" xfId="0" applyNumberFormat="1" applyFont="1" applyFill="1" applyBorder="1" applyAlignment="1">
      <alignment horizontal="center" vertical="center"/>
    </xf>
    <xf numFmtId="164" fontId="10" fillId="9" borderId="9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4" fillId="0" borderId="59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28" fillId="0" borderId="79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14" fillId="7" borderId="54" xfId="0" applyFont="1" applyFill="1" applyBorder="1" applyAlignment="1">
      <alignment horizontal="center" vertical="center" wrapText="1"/>
    </xf>
    <xf numFmtId="0" fontId="14" fillId="7" borderId="66" xfId="0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4" fillId="0" borderId="36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34" fillId="10" borderId="16" xfId="0" applyFont="1" applyFill="1" applyBorder="1" applyAlignment="1">
      <alignment horizontal="center" vertical="center"/>
    </xf>
    <xf numFmtId="0" fontId="34" fillId="10" borderId="17" xfId="0" applyFont="1" applyFill="1" applyBorder="1" applyAlignment="1">
      <alignment horizontal="center" vertical="center"/>
    </xf>
    <xf numFmtId="0" fontId="34" fillId="10" borderId="18" xfId="0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247650</xdr:rowOff>
    </xdr:from>
    <xdr:to>
      <xdr:col>2</xdr:col>
      <xdr:colOff>800443</xdr:colOff>
      <xdr:row>6</xdr:row>
      <xdr:rowOff>171917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438150"/>
          <a:ext cx="648043" cy="1048217"/>
        </a:xfrm>
        <a:prstGeom prst="rect">
          <a:avLst/>
        </a:prstGeom>
      </xdr:spPr>
    </xdr:pic>
    <xdr:clientData/>
  </xdr:twoCellAnchor>
  <xdr:oneCellAnchor>
    <xdr:from>
      <xdr:col>2</xdr:col>
      <xdr:colOff>161925</xdr:colOff>
      <xdr:row>16</xdr:row>
      <xdr:rowOff>266700</xdr:rowOff>
    </xdr:from>
    <xdr:ext cx="648043" cy="1048217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3819525"/>
          <a:ext cx="648043" cy="1048217"/>
        </a:xfrm>
        <a:prstGeom prst="rect">
          <a:avLst/>
        </a:prstGeom>
      </xdr:spPr>
    </xdr:pic>
    <xdr:clientData/>
  </xdr:oneCellAnchor>
  <xdr:oneCellAnchor>
    <xdr:from>
      <xdr:col>2</xdr:col>
      <xdr:colOff>152400</xdr:colOff>
      <xdr:row>9</xdr:row>
      <xdr:rowOff>247650</xdr:rowOff>
    </xdr:from>
    <xdr:ext cx="648043" cy="1048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2114550"/>
          <a:ext cx="648043" cy="10482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M15" sqref="M15"/>
    </sheetView>
  </sheetViews>
  <sheetFormatPr defaultRowHeight="26.25" x14ac:dyDescent="0.25"/>
  <cols>
    <col min="1" max="1" width="7" customWidth="1"/>
    <col min="2" max="2" width="22.42578125" style="6" customWidth="1"/>
    <col min="3" max="3" width="14.7109375" style="7" customWidth="1"/>
    <col min="4" max="4" width="2.28515625" customWidth="1"/>
    <col min="5" max="5" width="8" customWidth="1"/>
    <col min="6" max="6" width="12.42578125" style="3" customWidth="1"/>
    <col min="7" max="7" width="12.7109375" style="1" customWidth="1"/>
    <col min="8" max="8" width="10.85546875" customWidth="1"/>
    <col min="9" max="9" width="15.85546875" customWidth="1"/>
    <col min="10" max="12" width="2.7109375" style="8" customWidth="1"/>
  </cols>
  <sheetData>
    <row r="1" spans="1:12" ht="45" customHeight="1" thickTop="1" x14ac:dyDescent="0.25">
      <c r="A1" s="102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5" customHeight="1" x14ac:dyDescent="0.25">
      <c r="A2" s="70"/>
      <c r="B2" s="4"/>
      <c r="C2" s="5"/>
      <c r="D2" s="71"/>
      <c r="E2" s="71"/>
      <c r="F2" s="72"/>
      <c r="G2" s="73"/>
      <c r="H2" s="71"/>
      <c r="I2" s="71"/>
      <c r="J2" s="74"/>
      <c r="K2" s="74"/>
      <c r="L2" s="75"/>
    </row>
    <row r="3" spans="1:12" ht="41.25" customHeight="1" thickBot="1" x14ac:dyDescent="0.3">
      <c r="A3" s="70"/>
      <c r="B3" s="111" t="s">
        <v>7</v>
      </c>
      <c r="C3" s="113"/>
      <c r="D3" s="71"/>
      <c r="E3" s="108" t="s">
        <v>0</v>
      </c>
      <c r="F3" s="108"/>
      <c r="G3" s="13" t="s">
        <v>1</v>
      </c>
      <c r="H3" s="115" t="s">
        <v>2</v>
      </c>
      <c r="I3" s="115"/>
      <c r="J3" s="74"/>
      <c r="K3" s="74"/>
      <c r="L3" s="75"/>
    </row>
    <row r="4" spans="1:12" ht="16.5" customHeight="1" thickBot="1" x14ac:dyDescent="0.3">
      <c r="A4" s="70"/>
      <c r="B4" s="111"/>
      <c r="C4" s="113"/>
      <c r="D4" s="71"/>
      <c r="E4" s="116" t="s">
        <v>11</v>
      </c>
      <c r="F4" s="117"/>
      <c r="G4" s="2" t="s">
        <v>6</v>
      </c>
      <c r="H4" s="118" t="s">
        <v>58</v>
      </c>
      <c r="I4" s="119"/>
      <c r="J4" s="74"/>
      <c r="K4" s="74"/>
      <c r="L4" s="75"/>
    </row>
    <row r="5" spans="1:12" ht="15" customHeight="1" x14ac:dyDescent="0.25">
      <c r="A5" s="70"/>
      <c r="B5" s="111"/>
      <c r="C5" s="113"/>
      <c r="D5" s="71"/>
      <c r="E5" s="94" t="s">
        <v>10</v>
      </c>
      <c r="F5" s="124">
        <v>500</v>
      </c>
      <c r="G5" s="122" t="s">
        <v>5</v>
      </c>
      <c r="H5" s="86">
        <f>SUM(L5/24)</f>
        <v>33.952690750000002</v>
      </c>
      <c r="I5" s="88" t="s">
        <v>59</v>
      </c>
      <c r="J5" s="76">
        <f>SUM(F5+241.73)</f>
        <v>741.73</v>
      </c>
      <c r="K5" s="76">
        <f>SUM(J5*0.0986)</f>
        <v>73.134577999999991</v>
      </c>
      <c r="L5" s="77">
        <f>SUM(J5+K5)</f>
        <v>814.86457800000005</v>
      </c>
    </row>
    <row r="6" spans="1:12" ht="15.75" thickBot="1" x14ac:dyDescent="0.3">
      <c r="A6" s="70"/>
      <c r="B6" s="111"/>
      <c r="C6" s="113"/>
      <c r="D6" s="71"/>
      <c r="E6" s="94"/>
      <c r="F6" s="125"/>
      <c r="G6" s="123"/>
      <c r="H6" s="87"/>
      <c r="I6" s="89"/>
      <c r="J6" s="74"/>
      <c r="K6" s="74"/>
      <c r="L6" s="75"/>
    </row>
    <row r="7" spans="1:12" ht="15" customHeight="1" x14ac:dyDescent="0.25">
      <c r="A7" s="70"/>
      <c r="B7" s="111"/>
      <c r="C7" s="113"/>
      <c r="D7" s="71"/>
      <c r="E7" s="94"/>
      <c r="F7" s="125"/>
      <c r="G7" s="120" t="s">
        <v>4</v>
      </c>
      <c r="H7" s="90">
        <f>SUM(L7/36)</f>
        <v>28.776079166666666</v>
      </c>
      <c r="I7" s="92" t="s">
        <v>59</v>
      </c>
      <c r="J7" s="76">
        <f>SUM(F5+374.21)</f>
        <v>874.21</v>
      </c>
      <c r="K7" s="76">
        <f>SUM(J7*0.185)</f>
        <v>161.72884999999999</v>
      </c>
      <c r="L7" s="77">
        <f>SUM(J7+K7)</f>
        <v>1035.93885</v>
      </c>
    </row>
    <row r="8" spans="1:12" ht="15.75" thickBot="1" x14ac:dyDescent="0.3">
      <c r="A8" s="70"/>
      <c r="B8" s="112"/>
      <c r="C8" s="114"/>
      <c r="D8" s="71"/>
      <c r="E8" s="95"/>
      <c r="F8" s="126"/>
      <c r="G8" s="121"/>
      <c r="H8" s="91"/>
      <c r="I8" s="93"/>
      <c r="J8" s="74"/>
      <c r="K8" s="74"/>
      <c r="L8" s="75"/>
    </row>
    <row r="9" spans="1:12" s="11" customFormat="1" ht="24.95" customHeight="1" thickTop="1" x14ac:dyDescent="0.25">
      <c r="A9" s="78"/>
      <c r="B9" s="9"/>
      <c r="C9" s="10"/>
      <c r="D9" s="79"/>
      <c r="E9" s="109" t="s">
        <v>30</v>
      </c>
      <c r="F9" s="110"/>
      <c r="G9" s="110"/>
      <c r="H9" s="110"/>
      <c r="I9" s="110"/>
      <c r="J9" s="80"/>
      <c r="K9" s="80"/>
      <c r="L9" s="81"/>
    </row>
    <row r="10" spans="1:12" ht="41.25" customHeight="1" thickBot="1" x14ac:dyDescent="0.3">
      <c r="A10" s="70"/>
      <c r="B10" s="111" t="s">
        <v>8</v>
      </c>
      <c r="C10" s="113"/>
      <c r="D10" s="71"/>
      <c r="E10" s="108" t="s">
        <v>0</v>
      </c>
      <c r="F10" s="108"/>
      <c r="G10" s="13" t="s">
        <v>1</v>
      </c>
      <c r="H10" s="115" t="s">
        <v>2</v>
      </c>
      <c r="I10" s="115"/>
      <c r="J10" s="74"/>
      <c r="K10" s="74"/>
      <c r="L10" s="75"/>
    </row>
    <row r="11" spans="1:12" ht="16.5" customHeight="1" thickBot="1" x14ac:dyDescent="0.3">
      <c r="A11" s="70"/>
      <c r="B11" s="111"/>
      <c r="C11" s="113"/>
      <c r="D11" s="71"/>
      <c r="E11" s="116" t="s">
        <v>11</v>
      </c>
      <c r="F11" s="117"/>
      <c r="G11" s="2" t="s">
        <v>6</v>
      </c>
      <c r="H11" s="118" t="s">
        <v>58</v>
      </c>
      <c r="I11" s="119"/>
      <c r="J11" s="74"/>
      <c r="K11" s="74"/>
      <c r="L11" s="75"/>
    </row>
    <row r="12" spans="1:12" ht="15" customHeight="1" x14ac:dyDescent="0.25">
      <c r="A12" s="70"/>
      <c r="B12" s="111"/>
      <c r="C12" s="113"/>
      <c r="D12" s="71"/>
      <c r="E12" s="94" t="s">
        <v>10</v>
      </c>
      <c r="F12" s="124">
        <v>700</v>
      </c>
      <c r="G12" s="122" t="s">
        <v>5</v>
      </c>
      <c r="H12" s="86">
        <f>SUM(L12/24)</f>
        <v>42.795919499999997</v>
      </c>
      <c r="I12" s="88" t="s">
        <v>59</v>
      </c>
      <c r="J12" s="76">
        <f>SUM(F12+269.33)</f>
        <v>969.32999999999993</v>
      </c>
      <c r="K12" s="76">
        <f>SUM(J12*0.0596)</f>
        <v>57.772067999999997</v>
      </c>
      <c r="L12" s="77">
        <f>SUM(J12+K12)</f>
        <v>1027.1020679999999</v>
      </c>
    </row>
    <row r="13" spans="1:12" ht="15.75" thickBot="1" x14ac:dyDescent="0.3">
      <c r="A13" s="70"/>
      <c r="B13" s="111"/>
      <c r="C13" s="113"/>
      <c r="D13" s="71"/>
      <c r="E13" s="94"/>
      <c r="F13" s="125"/>
      <c r="G13" s="123"/>
      <c r="H13" s="87"/>
      <c r="I13" s="89"/>
      <c r="J13" s="74"/>
      <c r="K13" s="74"/>
      <c r="L13" s="75"/>
    </row>
    <row r="14" spans="1:12" ht="15" customHeight="1" x14ac:dyDescent="0.25">
      <c r="A14" s="70"/>
      <c r="B14" s="111"/>
      <c r="C14" s="113"/>
      <c r="D14" s="71"/>
      <c r="E14" s="94"/>
      <c r="F14" s="125"/>
      <c r="G14" s="120" t="s">
        <v>4</v>
      </c>
      <c r="H14" s="90">
        <f>SUM(L14/36)</f>
        <v>34.077725000000001</v>
      </c>
      <c r="I14" s="92" t="s">
        <v>59</v>
      </c>
      <c r="J14" s="76">
        <f>SUM(F12+419.75)</f>
        <v>1119.75</v>
      </c>
      <c r="K14" s="76">
        <f>SUM(J14*0.0956)</f>
        <v>107.04810000000001</v>
      </c>
      <c r="L14" s="77">
        <f>SUM(J14+K14)</f>
        <v>1226.7981</v>
      </c>
    </row>
    <row r="15" spans="1:12" ht="15.75" thickBot="1" x14ac:dyDescent="0.3">
      <c r="A15" s="70"/>
      <c r="B15" s="112"/>
      <c r="C15" s="114"/>
      <c r="D15" s="71"/>
      <c r="E15" s="95"/>
      <c r="F15" s="126"/>
      <c r="G15" s="121"/>
      <c r="H15" s="91"/>
      <c r="I15" s="93"/>
      <c r="J15" s="74"/>
      <c r="K15" s="74"/>
      <c r="L15" s="75"/>
    </row>
    <row r="16" spans="1:12" s="11" customFormat="1" ht="24.95" customHeight="1" thickTop="1" x14ac:dyDescent="0.25">
      <c r="A16" s="78"/>
      <c r="B16" s="9"/>
      <c r="C16" s="10"/>
      <c r="D16" s="79"/>
      <c r="E16" s="109" t="s">
        <v>30</v>
      </c>
      <c r="F16" s="110"/>
      <c r="G16" s="110"/>
      <c r="H16" s="110"/>
      <c r="I16" s="110"/>
      <c r="J16" s="80"/>
      <c r="K16" s="80"/>
      <c r="L16" s="81"/>
    </row>
    <row r="17" spans="1:12" ht="41.25" customHeight="1" thickBot="1" x14ac:dyDescent="0.3">
      <c r="A17" s="70"/>
      <c r="B17" s="111" t="s">
        <v>9</v>
      </c>
      <c r="C17" s="113"/>
      <c r="D17" s="71"/>
      <c r="E17" s="108" t="s">
        <v>0</v>
      </c>
      <c r="F17" s="108"/>
      <c r="G17" s="13" t="s">
        <v>1</v>
      </c>
      <c r="H17" s="115" t="s">
        <v>2</v>
      </c>
      <c r="I17" s="115"/>
      <c r="J17" s="74"/>
      <c r="K17" s="74"/>
      <c r="L17" s="75"/>
    </row>
    <row r="18" spans="1:12" ht="16.5" customHeight="1" thickBot="1" x14ac:dyDescent="0.3">
      <c r="A18" s="70"/>
      <c r="B18" s="111"/>
      <c r="C18" s="113"/>
      <c r="D18" s="71"/>
      <c r="E18" s="116" t="s">
        <v>11</v>
      </c>
      <c r="F18" s="117"/>
      <c r="G18" s="2" t="s">
        <v>6</v>
      </c>
      <c r="H18" s="118" t="s">
        <v>58</v>
      </c>
      <c r="I18" s="119"/>
      <c r="J18" s="74"/>
      <c r="K18" s="74"/>
      <c r="L18" s="75"/>
    </row>
    <row r="19" spans="1:12" ht="15" customHeight="1" x14ac:dyDescent="0.25">
      <c r="A19" s="70"/>
      <c r="B19" s="111"/>
      <c r="C19" s="113"/>
      <c r="D19" s="71"/>
      <c r="E19" s="94" t="s">
        <v>10</v>
      </c>
      <c r="F19" s="124">
        <v>900</v>
      </c>
      <c r="G19" s="122" t="s">
        <v>5</v>
      </c>
      <c r="H19" s="86">
        <f>SUM(L19/24)</f>
        <v>49.318786500000009</v>
      </c>
      <c r="I19" s="88" t="s">
        <v>59</v>
      </c>
      <c r="J19" s="76">
        <f>SUM(F19+239.66)</f>
        <v>1139.6600000000001</v>
      </c>
      <c r="K19" s="76">
        <f>SUM(J19*0.0386)</f>
        <v>43.990876000000007</v>
      </c>
      <c r="L19" s="77">
        <f>SUM(J19+K19)</f>
        <v>1183.6508760000002</v>
      </c>
    </row>
    <row r="20" spans="1:12" ht="15.75" thickBot="1" x14ac:dyDescent="0.3">
      <c r="A20" s="70"/>
      <c r="B20" s="111"/>
      <c r="C20" s="113"/>
      <c r="D20" s="71"/>
      <c r="E20" s="94"/>
      <c r="F20" s="125"/>
      <c r="G20" s="123"/>
      <c r="H20" s="87"/>
      <c r="I20" s="89"/>
      <c r="J20" s="74"/>
      <c r="K20" s="74"/>
      <c r="L20" s="75"/>
    </row>
    <row r="21" spans="1:12" ht="15" customHeight="1" x14ac:dyDescent="0.25">
      <c r="A21" s="70"/>
      <c r="B21" s="111"/>
      <c r="C21" s="113"/>
      <c r="D21" s="71"/>
      <c r="E21" s="94"/>
      <c r="F21" s="125"/>
      <c r="G21" s="120" t="s">
        <v>4</v>
      </c>
      <c r="H21" s="90">
        <f>SUM(L21/36)</f>
        <v>37.883519777777778</v>
      </c>
      <c r="I21" s="92" t="s">
        <v>59</v>
      </c>
      <c r="J21" s="76">
        <f>SUM(F19+356.27)</f>
        <v>1256.27</v>
      </c>
      <c r="K21" s="76">
        <f>SUM(J21*0.0856)</f>
        <v>107.53671199999999</v>
      </c>
      <c r="L21" s="77">
        <f>SUM(J21+K21)</f>
        <v>1363.8067120000001</v>
      </c>
    </row>
    <row r="22" spans="1:12" ht="15.75" thickBot="1" x14ac:dyDescent="0.3">
      <c r="A22" s="70"/>
      <c r="B22" s="112"/>
      <c r="C22" s="114"/>
      <c r="D22" s="71"/>
      <c r="E22" s="95"/>
      <c r="F22" s="126"/>
      <c r="G22" s="121"/>
      <c r="H22" s="91"/>
      <c r="I22" s="93"/>
      <c r="J22" s="74"/>
      <c r="K22" s="74"/>
      <c r="L22" s="75"/>
    </row>
    <row r="23" spans="1:12" s="11" customFormat="1" ht="24.95" customHeight="1" thickTop="1" x14ac:dyDescent="0.25">
      <c r="A23" s="78"/>
      <c r="B23" s="9"/>
      <c r="C23" s="10"/>
      <c r="D23" s="79"/>
      <c r="E23" s="109" t="s">
        <v>30</v>
      </c>
      <c r="F23" s="110"/>
      <c r="G23" s="110"/>
      <c r="H23" s="110"/>
      <c r="I23" s="110"/>
      <c r="J23" s="80"/>
      <c r="K23" s="80"/>
      <c r="L23" s="81"/>
    </row>
    <row r="24" spans="1:12" ht="122.25" customHeight="1" x14ac:dyDescent="0.25">
      <c r="A24" s="96" t="s">
        <v>56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</row>
    <row r="25" spans="1:12" ht="42.75" customHeight="1" x14ac:dyDescent="0.25">
      <c r="A25" s="99" t="s">
        <v>52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ht="31.5" customHeight="1" x14ac:dyDescent="0.25">
      <c r="A26" s="105" t="s">
        <v>54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7"/>
    </row>
    <row r="27" spans="1:12" ht="27" thickBot="1" x14ac:dyDescent="0.3">
      <c r="A27" s="82" t="s">
        <v>55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</row>
    <row r="28" spans="1:12" ht="45" customHeight="1" thickTop="1" x14ac:dyDescent="0.25">
      <c r="A28" s="85" t="s">
        <v>57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</sheetData>
  <mergeCells count="51">
    <mergeCell ref="B10:B15"/>
    <mergeCell ref="C10:C15"/>
    <mergeCell ref="B17:B22"/>
    <mergeCell ref="C17:C22"/>
    <mergeCell ref="E19:E22"/>
    <mergeCell ref="E16:I16"/>
    <mergeCell ref="F12:F15"/>
    <mergeCell ref="G12:G13"/>
    <mergeCell ref="G14:G15"/>
    <mergeCell ref="E10:F10"/>
    <mergeCell ref="F19:F22"/>
    <mergeCell ref="G19:G20"/>
    <mergeCell ref="G21:G22"/>
    <mergeCell ref="H10:I10"/>
    <mergeCell ref="E11:F11"/>
    <mergeCell ref="H11:I11"/>
    <mergeCell ref="H17:I17"/>
    <mergeCell ref="E18:F18"/>
    <mergeCell ref="H18:I18"/>
    <mergeCell ref="B3:B8"/>
    <mergeCell ref="C3:C8"/>
    <mergeCell ref="H3:I3"/>
    <mergeCell ref="E4:F4"/>
    <mergeCell ref="H4:I4"/>
    <mergeCell ref="G7:G8"/>
    <mergeCell ref="E3:F3"/>
    <mergeCell ref="G5:G6"/>
    <mergeCell ref="E5:E8"/>
    <mergeCell ref="F5:F8"/>
    <mergeCell ref="E12:E15"/>
    <mergeCell ref="A24:L24"/>
    <mergeCell ref="A25:L25"/>
    <mergeCell ref="A1:L1"/>
    <mergeCell ref="A26:L26"/>
    <mergeCell ref="I12:I13"/>
    <mergeCell ref="I14:I15"/>
    <mergeCell ref="H12:H13"/>
    <mergeCell ref="H14:H15"/>
    <mergeCell ref="I5:I6"/>
    <mergeCell ref="I7:I8"/>
    <mergeCell ref="H5:H6"/>
    <mergeCell ref="H7:H8"/>
    <mergeCell ref="E17:F17"/>
    <mergeCell ref="E9:I9"/>
    <mergeCell ref="E23:I23"/>
    <mergeCell ref="A27:L27"/>
    <mergeCell ref="A28:L28"/>
    <mergeCell ref="H19:H20"/>
    <mergeCell ref="I19:I20"/>
    <mergeCell ref="H21:H22"/>
    <mergeCell ref="I21:I22"/>
  </mergeCells>
  <pageMargins left="0.2" right="0.2" top="0.2" bottom="0.2" header="0.02" footer="0.02"/>
  <pageSetup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6" zoomScale="85" zoomScaleNormal="85" workbookViewId="0">
      <selection activeCell="A26" sqref="A26"/>
    </sheetView>
  </sheetViews>
  <sheetFormatPr defaultRowHeight="15" x14ac:dyDescent="0.25"/>
  <cols>
    <col min="1" max="1" width="25.42578125" bestFit="1" customWidth="1"/>
    <col min="2" max="2" width="6.42578125" style="45" customWidth="1"/>
    <col min="3" max="3" width="19.85546875" customWidth="1"/>
    <col min="4" max="4" width="36.85546875" customWidth="1"/>
    <col min="5" max="5" width="4.5703125" bestFit="1" customWidth="1"/>
    <col min="6" max="6" width="10.28515625" customWidth="1"/>
    <col min="7" max="7" width="2.5703125" customWidth="1"/>
    <col min="8" max="8" width="16.7109375" customWidth="1"/>
    <col min="9" max="9" width="16.5703125" customWidth="1"/>
    <col min="10" max="10" width="2.5703125" style="45" customWidth="1"/>
    <col min="11" max="11" width="14.7109375" customWidth="1"/>
    <col min="12" max="12" width="7.7109375" bestFit="1" customWidth="1"/>
    <col min="13" max="13" width="4.42578125" customWidth="1"/>
    <col min="14" max="14" width="6.42578125" style="1" bestFit="1" customWidth="1"/>
    <col min="15" max="15" width="2.5703125" style="45" customWidth="1"/>
    <col min="16" max="16" width="14.7109375" style="1" customWidth="1"/>
    <col min="17" max="17" width="19" customWidth="1"/>
  </cols>
  <sheetData>
    <row r="1" spans="1:17" ht="39" customHeight="1" thickTop="1" thickBot="1" x14ac:dyDescent="0.3">
      <c r="A1" s="158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</row>
    <row r="2" spans="1:17" ht="84" customHeight="1" thickTop="1" thickBot="1" x14ac:dyDescent="0.3">
      <c r="A2" s="66" t="s">
        <v>44</v>
      </c>
      <c r="B2" s="133" t="s">
        <v>46</v>
      </c>
      <c r="C2" s="133"/>
      <c r="D2" s="133"/>
      <c r="E2" s="134"/>
      <c r="F2" s="67" t="s">
        <v>47</v>
      </c>
      <c r="G2" s="167" t="s">
        <v>45</v>
      </c>
      <c r="H2" s="168"/>
      <c r="I2" s="68" t="s">
        <v>48</v>
      </c>
      <c r="J2" s="169" t="s">
        <v>49</v>
      </c>
      <c r="K2" s="169"/>
      <c r="L2" s="169"/>
      <c r="M2" s="169"/>
      <c r="N2" s="169"/>
      <c r="O2" s="169"/>
      <c r="P2" s="169"/>
      <c r="Q2" s="170"/>
    </row>
    <row r="3" spans="1:17" ht="24.75" customHeight="1" thickTop="1" thickBot="1" x14ac:dyDescent="0.3">
      <c r="A3" s="166" t="s">
        <v>43</v>
      </c>
      <c r="B3" s="175" t="s">
        <v>31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1:17" ht="24" customHeight="1" thickBot="1" x14ac:dyDescent="0.3">
      <c r="A4" s="166"/>
      <c r="B4" s="135" t="s">
        <v>12</v>
      </c>
      <c r="C4" s="136"/>
      <c r="D4" s="137"/>
      <c r="E4" s="138"/>
      <c r="F4" s="139" t="s">
        <v>13</v>
      </c>
      <c r="G4" s="140"/>
      <c r="H4" s="141"/>
      <c r="I4" s="142" t="s">
        <v>14</v>
      </c>
      <c r="J4" s="143"/>
      <c r="K4" s="143"/>
      <c r="L4" s="143"/>
      <c r="M4" s="144"/>
      <c r="N4" s="144"/>
      <c r="O4" s="144"/>
      <c r="P4" s="144"/>
      <c r="Q4" s="145"/>
    </row>
    <row r="5" spans="1:17" s="17" customFormat="1" ht="21.75" customHeight="1" x14ac:dyDescent="0.25">
      <c r="A5" s="162" t="s">
        <v>31</v>
      </c>
      <c r="B5" s="131" t="s">
        <v>15</v>
      </c>
      <c r="C5" s="132"/>
      <c r="D5" s="58" t="s">
        <v>16</v>
      </c>
      <c r="E5" s="59" t="s">
        <v>17</v>
      </c>
      <c r="F5" s="146" t="s">
        <v>18</v>
      </c>
      <c r="G5" s="147"/>
      <c r="H5" s="148"/>
      <c r="I5" s="60" t="s">
        <v>19</v>
      </c>
      <c r="J5" s="178" t="s">
        <v>20</v>
      </c>
      <c r="K5" s="147"/>
      <c r="L5" s="147"/>
      <c r="M5" s="179" t="s">
        <v>21</v>
      </c>
      <c r="N5" s="147"/>
      <c r="O5" s="147"/>
      <c r="P5" s="147"/>
      <c r="Q5" s="180"/>
    </row>
    <row r="6" spans="1:17" ht="24.95" customHeight="1" x14ac:dyDescent="0.25">
      <c r="A6" s="162"/>
      <c r="B6" s="41" t="s">
        <v>39</v>
      </c>
      <c r="C6" s="62"/>
      <c r="D6" s="127"/>
      <c r="E6" s="129"/>
      <c r="F6" s="34" t="s">
        <v>23</v>
      </c>
      <c r="G6" s="46" t="s">
        <v>34</v>
      </c>
      <c r="H6" s="55"/>
      <c r="I6" s="31" t="s">
        <v>24</v>
      </c>
      <c r="J6" s="49" t="s">
        <v>34</v>
      </c>
      <c r="K6" s="14"/>
      <c r="L6" s="16" t="s">
        <v>3</v>
      </c>
      <c r="M6" s="28"/>
      <c r="N6" s="16" t="s">
        <v>37</v>
      </c>
      <c r="O6" s="52" t="s">
        <v>34</v>
      </c>
      <c r="P6" s="16"/>
      <c r="Q6" s="18" t="s">
        <v>35</v>
      </c>
    </row>
    <row r="7" spans="1:17" ht="24.95" customHeight="1" thickBot="1" x14ac:dyDescent="0.3">
      <c r="A7" s="162"/>
      <c r="B7" s="42" t="s">
        <v>22</v>
      </c>
      <c r="C7" s="63"/>
      <c r="D7" s="128"/>
      <c r="E7" s="130"/>
      <c r="F7" s="35" t="s">
        <v>25</v>
      </c>
      <c r="G7" s="47" t="s">
        <v>34</v>
      </c>
      <c r="H7" s="56"/>
      <c r="I7" s="32" t="s">
        <v>26</v>
      </c>
      <c r="J7" s="50" t="s">
        <v>34</v>
      </c>
      <c r="K7" s="20"/>
      <c r="L7" s="22" t="s">
        <v>3</v>
      </c>
      <c r="M7" s="29"/>
      <c r="N7" s="22" t="s">
        <v>37</v>
      </c>
      <c r="O7" s="53" t="s">
        <v>34</v>
      </c>
      <c r="P7" s="22"/>
      <c r="Q7" s="23" t="s">
        <v>36</v>
      </c>
    </row>
    <row r="8" spans="1:17" ht="24.95" customHeight="1" x14ac:dyDescent="0.25">
      <c r="A8" s="162"/>
      <c r="B8" s="43" t="s">
        <v>39</v>
      </c>
      <c r="C8" s="64"/>
      <c r="D8" s="155"/>
      <c r="E8" s="156"/>
      <c r="F8" s="36" t="s">
        <v>23</v>
      </c>
      <c r="G8" s="48" t="s">
        <v>34</v>
      </c>
      <c r="H8" s="57"/>
      <c r="I8" s="33" t="s">
        <v>24</v>
      </c>
      <c r="J8" s="51" t="s">
        <v>34</v>
      </c>
      <c r="K8" s="24"/>
      <c r="L8" s="26" t="s">
        <v>3</v>
      </c>
      <c r="M8" s="30"/>
      <c r="N8" s="16" t="s">
        <v>37</v>
      </c>
      <c r="O8" s="54" t="s">
        <v>34</v>
      </c>
      <c r="P8" s="26"/>
      <c r="Q8" s="27" t="s">
        <v>35</v>
      </c>
    </row>
    <row r="9" spans="1:17" ht="24.95" customHeight="1" thickBot="1" x14ac:dyDescent="0.3">
      <c r="A9" s="162"/>
      <c r="B9" s="44" t="s">
        <v>22</v>
      </c>
      <c r="C9" s="65"/>
      <c r="D9" s="128"/>
      <c r="E9" s="157"/>
      <c r="F9" s="35" t="s">
        <v>25</v>
      </c>
      <c r="G9" s="47" t="s">
        <v>34</v>
      </c>
      <c r="H9" s="56"/>
      <c r="I9" s="32" t="s">
        <v>26</v>
      </c>
      <c r="J9" s="50" t="s">
        <v>34</v>
      </c>
      <c r="K9" s="20"/>
      <c r="L9" s="22" t="s">
        <v>3</v>
      </c>
      <c r="M9" s="29"/>
      <c r="N9" s="22" t="s">
        <v>38</v>
      </c>
      <c r="O9" s="53" t="s">
        <v>34</v>
      </c>
      <c r="P9" s="22"/>
      <c r="Q9" s="23" t="s">
        <v>36</v>
      </c>
    </row>
    <row r="10" spans="1:17" ht="24.95" customHeight="1" x14ac:dyDescent="0.25">
      <c r="A10" s="162"/>
      <c r="B10" s="41" t="s">
        <v>39</v>
      </c>
      <c r="C10" s="62"/>
      <c r="D10" s="127"/>
      <c r="E10" s="129"/>
      <c r="F10" s="34" t="s">
        <v>23</v>
      </c>
      <c r="G10" s="46" t="s">
        <v>34</v>
      </c>
      <c r="H10" s="55"/>
      <c r="I10" s="31" t="s">
        <v>24</v>
      </c>
      <c r="J10" s="49" t="s">
        <v>34</v>
      </c>
      <c r="K10" s="14"/>
      <c r="L10" s="16" t="s">
        <v>3</v>
      </c>
      <c r="M10" s="28"/>
      <c r="N10" s="16" t="s">
        <v>37</v>
      </c>
      <c r="O10" s="52" t="s">
        <v>34</v>
      </c>
      <c r="P10" s="16"/>
      <c r="Q10" s="18" t="s">
        <v>35</v>
      </c>
    </row>
    <row r="11" spans="1:17" ht="24.95" customHeight="1" thickBot="1" x14ac:dyDescent="0.3">
      <c r="A11" s="162"/>
      <c r="B11" s="42" t="s">
        <v>22</v>
      </c>
      <c r="C11" s="63"/>
      <c r="D11" s="128"/>
      <c r="E11" s="130"/>
      <c r="F11" s="35" t="s">
        <v>25</v>
      </c>
      <c r="G11" s="47" t="s">
        <v>34</v>
      </c>
      <c r="H11" s="56"/>
      <c r="I11" s="32" t="s">
        <v>26</v>
      </c>
      <c r="J11" s="50" t="s">
        <v>34</v>
      </c>
      <c r="K11" s="20"/>
      <c r="L11" s="22" t="s">
        <v>3</v>
      </c>
      <c r="M11" s="29"/>
      <c r="N11" s="22" t="s">
        <v>37</v>
      </c>
      <c r="O11" s="53" t="s">
        <v>34</v>
      </c>
      <c r="P11" s="22"/>
      <c r="Q11" s="23" t="s">
        <v>36</v>
      </c>
    </row>
    <row r="12" spans="1:17" ht="24.95" customHeight="1" x14ac:dyDescent="0.25">
      <c r="A12" s="162"/>
      <c r="B12" s="43" t="s">
        <v>39</v>
      </c>
      <c r="C12" s="64"/>
      <c r="D12" s="155"/>
      <c r="E12" s="156"/>
      <c r="F12" s="36" t="s">
        <v>23</v>
      </c>
      <c r="G12" s="48" t="s">
        <v>34</v>
      </c>
      <c r="H12" s="57"/>
      <c r="I12" s="33" t="s">
        <v>24</v>
      </c>
      <c r="J12" s="51" t="s">
        <v>34</v>
      </c>
      <c r="K12" s="24"/>
      <c r="L12" s="26" t="s">
        <v>3</v>
      </c>
      <c r="M12" s="30"/>
      <c r="N12" s="16" t="s">
        <v>37</v>
      </c>
      <c r="O12" s="54" t="s">
        <v>34</v>
      </c>
      <c r="P12" s="26"/>
      <c r="Q12" s="27" t="s">
        <v>35</v>
      </c>
    </row>
    <row r="13" spans="1:17" ht="24.95" customHeight="1" thickBot="1" x14ac:dyDescent="0.3">
      <c r="A13" s="163"/>
      <c r="B13" s="44" t="s">
        <v>22</v>
      </c>
      <c r="C13" s="65"/>
      <c r="D13" s="128"/>
      <c r="E13" s="157"/>
      <c r="F13" s="35" t="s">
        <v>25</v>
      </c>
      <c r="G13" s="47" t="s">
        <v>34</v>
      </c>
      <c r="H13" s="56"/>
      <c r="I13" s="32" t="s">
        <v>26</v>
      </c>
      <c r="J13" s="50" t="s">
        <v>34</v>
      </c>
      <c r="K13" s="20"/>
      <c r="L13" s="22" t="s">
        <v>3</v>
      </c>
      <c r="M13" s="29"/>
      <c r="N13" s="22" t="s">
        <v>37</v>
      </c>
      <c r="O13" s="53" t="s">
        <v>34</v>
      </c>
      <c r="P13" s="22"/>
      <c r="Q13" s="23" t="s">
        <v>36</v>
      </c>
    </row>
    <row r="14" spans="1:17" ht="40.5" customHeight="1" x14ac:dyDescent="0.25">
      <c r="A14" s="61" t="s">
        <v>42</v>
      </c>
      <c r="B14" s="171" t="s">
        <v>33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1:17" ht="24.75" customHeight="1" thickBot="1" x14ac:dyDescent="0.3">
      <c r="A15" s="164" t="s">
        <v>41</v>
      </c>
      <c r="B15" s="175" t="s">
        <v>32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24" customHeight="1" thickBot="1" x14ac:dyDescent="0.3">
      <c r="A16" s="165"/>
      <c r="B16" s="135" t="s">
        <v>12</v>
      </c>
      <c r="C16" s="136"/>
      <c r="D16" s="137"/>
      <c r="E16" s="138"/>
      <c r="F16" s="139" t="s">
        <v>13</v>
      </c>
      <c r="G16" s="140"/>
      <c r="H16" s="141"/>
      <c r="I16" s="149" t="s">
        <v>14</v>
      </c>
      <c r="J16" s="149"/>
      <c r="K16" s="149"/>
      <c r="L16" s="149"/>
      <c r="M16" s="150"/>
      <c r="N16" s="150"/>
      <c r="O16" s="150"/>
      <c r="P16" s="150"/>
      <c r="Q16" s="151"/>
    </row>
    <row r="17" spans="1:17" s="17" customFormat="1" ht="21.75" customHeight="1" x14ac:dyDescent="0.25">
      <c r="A17" s="161" t="s">
        <v>40</v>
      </c>
      <c r="B17" s="131" t="s">
        <v>15</v>
      </c>
      <c r="C17" s="132"/>
      <c r="D17" s="58" t="s">
        <v>16</v>
      </c>
      <c r="E17" s="59" t="s">
        <v>17</v>
      </c>
      <c r="F17" s="146" t="s">
        <v>18</v>
      </c>
      <c r="G17" s="147"/>
      <c r="H17" s="148"/>
      <c r="I17" s="58" t="s">
        <v>19</v>
      </c>
      <c r="J17" s="178" t="s">
        <v>20</v>
      </c>
      <c r="K17" s="147"/>
      <c r="L17" s="132"/>
      <c r="M17" s="179" t="s">
        <v>21</v>
      </c>
      <c r="N17" s="147"/>
      <c r="O17" s="147"/>
      <c r="P17" s="147"/>
      <c r="Q17" s="180"/>
    </row>
    <row r="18" spans="1:17" ht="24.95" customHeight="1" x14ac:dyDescent="0.25">
      <c r="A18" s="162"/>
      <c r="B18" s="41" t="s">
        <v>39</v>
      </c>
      <c r="C18" s="37"/>
      <c r="D18" s="127"/>
      <c r="E18" s="129"/>
      <c r="F18" s="34" t="s">
        <v>23</v>
      </c>
      <c r="G18" s="46" t="s">
        <v>34</v>
      </c>
      <c r="H18" s="55"/>
      <c r="I18" s="12" t="s">
        <v>27</v>
      </c>
      <c r="J18" s="49" t="s">
        <v>34</v>
      </c>
      <c r="K18" s="14"/>
      <c r="L18" s="15" t="s">
        <v>3</v>
      </c>
      <c r="M18" s="28"/>
      <c r="N18" s="16" t="s">
        <v>37</v>
      </c>
      <c r="O18" s="52" t="s">
        <v>34</v>
      </c>
      <c r="P18" s="16"/>
      <c r="Q18" s="18" t="s">
        <v>35</v>
      </c>
    </row>
    <row r="19" spans="1:17" ht="24.95" customHeight="1" thickBot="1" x14ac:dyDescent="0.3">
      <c r="A19" s="162"/>
      <c r="B19" s="42" t="s">
        <v>22</v>
      </c>
      <c r="C19" s="38"/>
      <c r="D19" s="128"/>
      <c r="E19" s="130"/>
      <c r="F19" s="35" t="s">
        <v>25</v>
      </c>
      <c r="G19" s="47" t="s">
        <v>34</v>
      </c>
      <c r="H19" s="56"/>
      <c r="I19" s="19" t="s">
        <v>28</v>
      </c>
      <c r="J19" s="50" t="s">
        <v>34</v>
      </c>
      <c r="K19" s="20"/>
      <c r="L19" s="21" t="s">
        <v>3</v>
      </c>
      <c r="M19" s="29"/>
      <c r="N19" s="22" t="s">
        <v>37</v>
      </c>
      <c r="O19" s="53" t="s">
        <v>34</v>
      </c>
      <c r="P19" s="22"/>
      <c r="Q19" s="23" t="s">
        <v>36</v>
      </c>
    </row>
    <row r="20" spans="1:17" ht="24.95" customHeight="1" x14ac:dyDescent="0.25">
      <c r="A20" s="162"/>
      <c r="B20" s="43" t="s">
        <v>39</v>
      </c>
      <c r="C20" s="39"/>
      <c r="D20" s="155"/>
      <c r="E20" s="156"/>
      <c r="F20" s="36" t="s">
        <v>23</v>
      </c>
      <c r="G20" s="48" t="s">
        <v>34</v>
      </c>
      <c r="H20" s="57"/>
      <c r="I20" s="12" t="s">
        <v>27</v>
      </c>
      <c r="J20" s="51" t="s">
        <v>34</v>
      </c>
      <c r="K20" s="24"/>
      <c r="L20" s="25" t="s">
        <v>3</v>
      </c>
      <c r="M20" s="30"/>
      <c r="N20" s="16" t="s">
        <v>37</v>
      </c>
      <c r="O20" s="54" t="s">
        <v>34</v>
      </c>
      <c r="P20" s="26"/>
      <c r="Q20" s="27" t="s">
        <v>35</v>
      </c>
    </row>
    <row r="21" spans="1:17" ht="24.95" customHeight="1" thickBot="1" x14ac:dyDescent="0.3">
      <c r="A21" s="162"/>
      <c r="B21" s="44" t="s">
        <v>22</v>
      </c>
      <c r="C21" s="40"/>
      <c r="D21" s="128"/>
      <c r="E21" s="157"/>
      <c r="F21" s="35" t="s">
        <v>25</v>
      </c>
      <c r="G21" s="47" t="s">
        <v>34</v>
      </c>
      <c r="H21" s="56"/>
      <c r="I21" s="19" t="s">
        <v>28</v>
      </c>
      <c r="J21" s="50" t="s">
        <v>34</v>
      </c>
      <c r="K21" s="20"/>
      <c r="L21" s="21" t="s">
        <v>3</v>
      </c>
      <c r="M21" s="29"/>
      <c r="N21" s="22" t="s">
        <v>38</v>
      </c>
      <c r="O21" s="53" t="s">
        <v>34</v>
      </c>
      <c r="P21" s="22"/>
      <c r="Q21" s="23" t="s">
        <v>36</v>
      </c>
    </row>
    <row r="22" spans="1:17" ht="24.95" customHeight="1" x14ac:dyDescent="0.25">
      <c r="A22" s="162"/>
      <c r="B22" s="41" t="s">
        <v>39</v>
      </c>
      <c r="C22" s="37"/>
      <c r="D22" s="127"/>
      <c r="E22" s="129"/>
      <c r="F22" s="34" t="s">
        <v>23</v>
      </c>
      <c r="G22" s="46" t="s">
        <v>34</v>
      </c>
      <c r="H22" s="55"/>
      <c r="I22" s="12" t="s">
        <v>27</v>
      </c>
      <c r="J22" s="49" t="s">
        <v>34</v>
      </c>
      <c r="K22" s="14"/>
      <c r="L22" s="15" t="s">
        <v>3</v>
      </c>
      <c r="M22" s="28"/>
      <c r="N22" s="16" t="s">
        <v>37</v>
      </c>
      <c r="O22" s="52" t="s">
        <v>34</v>
      </c>
      <c r="P22" s="16"/>
      <c r="Q22" s="18" t="s">
        <v>35</v>
      </c>
    </row>
    <row r="23" spans="1:17" ht="24.95" customHeight="1" thickBot="1" x14ac:dyDescent="0.3">
      <c r="A23" s="162"/>
      <c r="B23" s="42" t="s">
        <v>22</v>
      </c>
      <c r="C23" s="38"/>
      <c r="D23" s="128"/>
      <c r="E23" s="130"/>
      <c r="F23" s="35" t="s">
        <v>25</v>
      </c>
      <c r="G23" s="47" t="s">
        <v>34</v>
      </c>
      <c r="H23" s="56"/>
      <c r="I23" s="19" t="s">
        <v>28</v>
      </c>
      <c r="J23" s="50" t="s">
        <v>34</v>
      </c>
      <c r="K23" s="20"/>
      <c r="L23" s="21" t="s">
        <v>3</v>
      </c>
      <c r="M23" s="29"/>
      <c r="N23" s="22" t="s">
        <v>37</v>
      </c>
      <c r="O23" s="53" t="s">
        <v>34</v>
      </c>
      <c r="P23" s="22"/>
      <c r="Q23" s="23" t="s">
        <v>36</v>
      </c>
    </row>
    <row r="24" spans="1:17" ht="24.95" customHeight="1" x14ac:dyDescent="0.25">
      <c r="A24" s="162"/>
      <c r="B24" s="43" t="s">
        <v>39</v>
      </c>
      <c r="C24" s="39"/>
      <c r="D24" s="155"/>
      <c r="E24" s="156"/>
      <c r="F24" s="36" t="s">
        <v>23</v>
      </c>
      <c r="G24" s="48" t="s">
        <v>34</v>
      </c>
      <c r="H24" s="57"/>
      <c r="I24" s="12" t="s">
        <v>27</v>
      </c>
      <c r="J24" s="51" t="s">
        <v>34</v>
      </c>
      <c r="K24" s="24"/>
      <c r="L24" s="25" t="s">
        <v>3</v>
      </c>
      <c r="M24" s="30"/>
      <c r="N24" s="16" t="s">
        <v>37</v>
      </c>
      <c r="O24" s="54" t="s">
        <v>34</v>
      </c>
      <c r="P24" s="26"/>
      <c r="Q24" s="27" t="s">
        <v>35</v>
      </c>
    </row>
    <row r="25" spans="1:17" ht="24.95" customHeight="1" thickBot="1" x14ac:dyDescent="0.3">
      <c r="A25" s="163"/>
      <c r="B25" s="44" t="s">
        <v>22</v>
      </c>
      <c r="C25" s="40"/>
      <c r="D25" s="128"/>
      <c r="E25" s="157"/>
      <c r="F25" s="35" t="s">
        <v>25</v>
      </c>
      <c r="G25" s="47" t="s">
        <v>34</v>
      </c>
      <c r="H25" s="56"/>
      <c r="I25" s="19" t="s">
        <v>28</v>
      </c>
      <c r="J25" s="50" t="s">
        <v>34</v>
      </c>
      <c r="K25" s="20"/>
      <c r="L25" s="21" t="s">
        <v>3</v>
      </c>
      <c r="M25" s="29"/>
      <c r="N25" s="22" t="s">
        <v>37</v>
      </c>
      <c r="O25" s="53" t="s">
        <v>34</v>
      </c>
      <c r="P25" s="22"/>
      <c r="Q25" s="23" t="s">
        <v>36</v>
      </c>
    </row>
    <row r="26" spans="1:17" ht="118.5" customHeight="1" thickBot="1" x14ac:dyDescent="0.3">
      <c r="A26" s="69" t="s">
        <v>51</v>
      </c>
      <c r="B26" s="152" t="s">
        <v>50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</row>
    <row r="27" spans="1:17" ht="15.75" thickTop="1" x14ac:dyDescent="0.25"/>
  </sheetData>
  <mergeCells count="42">
    <mergeCell ref="A1:Q1"/>
    <mergeCell ref="A17:A25"/>
    <mergeCell ref="A15:A16"/>
    <mergeCell ref="A5:A13"/>
    <mergeCell ref="A3:A4"/>
    <mergeCell ref="G2:H2"/>
    <mergeCell ref="J2:Q2"/>
    <mergeCell ref="B14:Q14"/>
    <mergeCell ref="B3:Q3"/>
    <mergeCell ref="B15:Q15"/>
    <mergeCell ref="J5:L5"/>
    <mergeCell ref="M5:Q5"/>
    <mergeCell ref="J17:L17"/>
    <mergeCell ref="M17:Q17"/>
    <mergeCell ref="D10:D11"/>
    <mergeCell ref="E10:E11"/>
    <mergeCell ref="B17:C17"/>
    <mergeCell ref="B26:Q26"/>
    <mergeCell ref="D8:D9"/>
    <mergeCell ref="E8:E9"/>
    <mergeCell ref="F17:H17"/>
    <mergeCell ref="D18:D19"/>
    <mergeCell ref="E18:E19"/>
    <mergeCell ref="D20:D21"/>
    <mergeCell ref="E20:E21"/>
    <mergeCell ref="D12:D13"/>
    <mergeCell ref="E12:E13"/>
    <mergeCell ref="D22:D23"/>
    <mergeCell ref="E22:E23"/>
    <mergeCell ref="D24:D25"/>
    <mergeCell ref="E24:E25"/>
    <mergeCell ref="B16:E16"/>
    <mergeCell ref="F4:H4"/>
    <mergeCell ref="I4:Q4"/>
    <mergeCell ref="F5:H5"/>
    <mergeCell ref="F16:H16"/>
    <mergeCell ref="I16:Q16"/>
    <mergeCell ref="D6:D7"/>
    <mergeCell ref="E6:E7"/>
    <mergeCell ref="B5:C5"/>
    <mergeCell ref="B2:E2"/>
    <mergeCell ref="B4:E4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DaaS Reseller Calculator</vt:lpstr>
      <vt:lpstr>DaaS Quoting Process</vt:lpstr>
      <vt:lpstr>'DaaS Reseller Calculator'!Print_Area</vt:lpstr>
    </vt:vector>
  </TitlesOfParts>
  <Company>Symanetc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Mutek, Elizabeth</dc:creator>
  <cp:lastModifiedBy>Vdov, Brooke</cp:lastModifiedBy>
  <dcterms:created xsi:type="dcterms:W3CDTF">2018-03-19T14:03:10Z</dcterms:created>
  <dcterms:modified xsi:type="dcterms:W3CDTF">2018-07-02T18:48:29Z</dcterms:modified>
</cp:coreProperties>
</file>