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hersh\Documents\"/>
    </mc:Choice>
  </mc:AlternateContent>
  <bookViews>
    <workbookView xWindow="0" yWindow="0" windowWidth="28800" windowHeight="123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Y14" i="1"/>
  <c r="Y13" i="1"/>
  <c r="Y4" i="1"/>
  <c r="Y3" i="1"/>
  <c r="G12" i="1" l="1"/>
  <c r="G2" i="1"/>
  <c r="I17" i="1"/>
  <c r="I18" i="1" s="1"/>
  <c r="I12" i="1"/>
  <c r="I13" i="1" s="1"/>
  <c r="I2" i="1"/>
  <c r="I3" i="1" s="1"/>
  <c r="Y7" i="1" l="1"/>
  <c r="Y6" i="1"/>
  <c r="Y5" i="1"/>
  <c r="Y2" i="1"/>
  <c r="Q2" i="1"/>
  <c r="Q3" i="1" s="1"/>
  <c r="Y21" i="1"/>
  <c r="Y20" i="1"/>
  <c r="Y19" i="1"/>
  <c r="Y18" i="1"/>
  <c r="Y17" i="1"/>
  <c r="Y16" i="1"/>
  <c r="Y15" i="1"/>
  <c r="Y12" i="1"/>
  <c r="Q12" i="1"/>
  <c r="Q13" i="1" s="1"/>
  <c r="Y22" i="1" l="1"/>
  <c r="Y8" i="1"/>
</calcChain>
</file>

<file path=xl/sharedStrings.xml><?xml version="1.0" encoding="utf-8"?>
<sst xmlns="http://schemas.openxmlformats.org/spreadsheetml/2006/main" count="119" uniqueCount="41">
  <si>
    <t>SKU</t>
  </si>
  <si>
    <t>Vendor</t>
  </si>
  <si>
    <t>Description</t>
  </si>
  <si>
    <t>Price</t>
  </si>
  <si>
    <t>Qty</t>
  </si>
  <si>
    <t>Ext'd Price</t>
  </si>
  <si>
    <t>Q5Y-00003</t>
  </si>
  <si>
    <t>Microsoft</t>
  </si>
  <si>
    <t>Office365 commercial E3</t>
  </si>
  <si>
    <t>79P-05552</t>
  </si>
  <si>
    <t>Office 2016 ProPlus</t>
  </si>
  <si>
    <t>312-04349</t>
  </si>
  <si>
    <t>Exchange Server 2016 Standard Edition</t>
  </si>
  <si>
    <t>381-04398</t>
  </si>
  <si>
    <t>Exchange Server 2016 Standard CAL</t>
  </si>
  <si>
    <t>76P-01876</t>
  </si>
  <si>
    <t>SharePoint Server 2016</t>
  </si>
  <si>
    <t>76M-01600</t>
  </si>
  <si>
    <t>5HU-00345</t>
  </si>
  <si>
    <t>Skype for Business Server 2015</t>
  </si>
  <si>
    <t>6ZH-00642</t>
  </si>
  <si>
    <t>Skype for Business 2015 Standard CAL</t>
  </si>
  <si>
    <t>N/A</t>
  </si>
  <si>
    <t>Server hardware for Exchange, SharePoint, and Skype for Business servers</t>
  </si>
  <si>
    <t>O365 E3 vs On-Premises</t>
  </si>
  <si>
    <t>Assorted (HPE, Lenovo, Dell, white-box)</t>
  </si>
  <si>
    <t>b</t>
  </si>
  <si>
    <t>Months</t>
  </si>
  <si>
    <t>MSCSPE3</t>
  </si>
  <si>
    <t>PMSCSPE3</t>
  </si>
  <si>
    <t>Office365 comm. E3 via CSP</t>
  </si>
  <si>
    <t>Office365 comm. E3 via CSP w/ support</t>
  </si>
  <si>
    <t>Monthly Price</t>
  </si>
  <si>
    <t>9EM-00124</t>
  </si>
  <si>
    <t>Windows Server 2016 Standard Edition Core License</t>
  </si>
  <si>
    <t>R18-05123</t>
  </si>
  <si>
    <t>Windows Server 2016 User CAL</t>
  </si>
  <si>
    <t>SharePoint Server 2016 Standard CAL</t>
  </si>
  <si>
    <t>Term</t>
  </si>
  <si>
    <t>Pmt</t>
  </si>
  <si>
    <t>If the customer chose to do on-premises on a lease, their payments would be…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</si>
</sst>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workbookViewId="0">
      <selection activeCell="AC21" sqref="AC21"/>
    </sheetView>
  </sheetViews>
  <sheetFormatPr defaultRowHeight="15" x14ac:dyDescent="0.25"/>
  <cols>
    <col min="1" max="1" width="4" style="3" bestFit="1" customWidth="1"/>
    <col min="2" max="2" width="10.140625" style="32" bestFit="1" customWidth="1"/>
    <col min="3" max="3" width="9.42578125" style="32" bestFit="1" customWidth="1"/>
    <col min="4" max="4" width="36" style="32" bestFit="1" customWidth="1"/>
    <col min="5" max="5" width="6.5703125" style="36" bestFit="1" customWidth="1"/>
    <col min="6" max="6" width="4.7109375" style="32" bestFit="1" customWidth="1"/>
    <col min="7" max="7" width="14" style="36" bestFit="1" customWidth="1"/>
    <col min="8" max="8" width="8.42578125" style="32" bestFit="1" customWidth="1"/>
    <col min="9" max="9" width="10.7109375" style="36" bestFit="1" customWidth="1"/>
    <col min="10" max="11" width="9.140625" style="20"/>
    <col min="12" max="12" width="10.140625" style="2" bestFit="1" customWidth="1"/>
    <col min="13" max="13" width="9.42578125" style="3" bestFit="1" customWidth="1"/>
    <col min="14" max="14" width="23" style="3" bestFit="1" customWidth="1"/>
    <col min="15" max="15" width="7.5703125" style="4" bestFit="1" customWidth="1"/>
    <col min="16" max="16" width="4.7109375" style="5" bestFit="1" customWidth="1"/>
    <col min="17" max="17" width="10.7109375" style="4" bestFit="1" customWidth="1"/>
    <col min="18" max="19" width="9.140625" style="3"/>
    <col min="20" max="20" width="10.42578125" style="2" bestFit="1" customWidth="1"/>
    <col min="21" max="21" width="14.140625" style="3" bestFit="1" customWidth="1"/>
    <col min="22" max="22" width="47.7109375" style="3" bestFit="1" customWidth="1"/>
    <col min="23" max="23" width="9.140625" style="4" bestFit="1" customWidth="1"/>
    <col min="24" max="24" width="4.7109375" style="5" bestFit="1" customWidth="1"/>
    <col min="25" max="25" width="10.7109375" style="4" bestFit="1" customWidth="1"/>
    <col min="26" max="27" width="10.7109375" style="4" customWidth="1"/>
    <col min="28" max="29" width="9.140625" style="3"/>
    <col min="30" max="30" width="9.140625" style="4"/>
    <col min="31" max="16384" width="9.140625" style="3"/>
  </cols>
  <sheetData>
    <row r="1" spans="1:30" s="1" customFormat="1" x14ac:dyDescent="0.25">
      <c r="A1" s="28" t="s">
        <v>24</v>
      </c>
      <c r="B1" s="6" t="s">
        <v>0</v>
      </c>
      <c r="C1" s="7" t="s">
        <v>1</v>
      </c>
      <c r="D1" s="7" t="s">
        <v>2</v>
      </c>
      <c r="E1" s="8" t="s">
        <v>3</v>
      </c>
      <c r="F1" s="9" t="s">
        <v>4</v>
      </c>
      <c r="G1" s="8" t="s">
        <v>32</v>
      </c>
      <c r="H1" s="8" t="s">
        <v>27</v>
      </c>
      <c r="I1" s="8" t="s">
        <v>5</v>
      </c>
      <c r="J1" s="29"/>
      <c r="K1" s="29"/>
      <c r="L1" s="6" t="s">
        <v>0</v>
      </c>
      <c r="M1" s="7" t="s">
        <v>1</v>
      </c>
      <c r="N1" s="7" t="s">
        <v>2</v>
      </c>
      <c r="O1" s="8" t="s">
        <v>3</v>
      </c>
      <c r="P1" s="9" t="s">
        <v>4</v>
      </c>
      <c r="Q1" s="8" t="s">
        <v>5</v>
      </c>
      <c r="T1" s="6" t="s">
        <v>0</v>
      </c>
      <c r="U1" s="7" t="s">
        <v>1</v>
      </c>
      <c r="V1" s="7" t="s">
        <v>2</v>
      </c>
      <c r="W1" s="8" t="s">
        <v>3</v>
      </c>
      <c r="X1" s="9" t="s">
        <v>4</v>
      </c>
      <c r="Y1" s="8" t="s">
        <v>5</v>
      </c>
      <c r="Z1" s="26"/>
      <c r="AA1" s="39" t="s">
        <v>40</v>
      </c>
      <c r="AC1" s="7" t="s">
        <v>38</v>
      </c>
      <c r="AD1" s="8" t="s">
        <v>39</v>
      </c>
    </row>
    <row r="2" spans="1:30" x14ac:dyDescent="0.25">
      <c r="A2" s="28"/>
      <c r="B2" s="37" t="s">
        <v>28</v>
      </c>
      <c r="C2" s="37" t="s">
        <v>7</v>
      </c>
      <c r="D2" s="37" t="s">
        <v>30</v>
      </c>
      <c r="E2" s="38">
        <v>17.28</v>
      </c>
      <c r="F2" s="37">
        <v>10</v>
      </c>
      <c r="G2" s="38">
        <f>E2*F2</f>
        <v>172.8</v>
      </c>
      <c r="H2" s="37">
        <v>12</v>
      </c>
      <c r="I2" s="38">
        <f>E2*F2*H2</f>
        <v>2073.6000000000004</v>
      </c>
      <c r="J2" s="29"/>
      <c r="K2" s="29"/>
      <c r="L2" s="10" t="s">
        <v>6</v>
      </c>
      <c r="M2" s="11" t="s">
        <v>7</v>
      </c>
      <c r="N2" s="11" t="s">
        <v>8</v>
      </c>
      <c r="O2" s="12">
        <v>212.5</v>
      </c>
      <c r="P2" s="13">
        <v>10</v>
      </c>
      <c r="Q2" s="12">
        <f>O2*P2</f>
        <v>2125</v>
      </c>
      <c r="T2" s="10" t="s">
        <v>9</v>
      </c>
      <c r="U2" s="11" t="s">
        <v>7</v>
      </c>
      <c r="V2" s="11" t="s">
        <v>10</v>
      </c>
      <c r="W2" s="12">
        <v>449.75</v>
      </c>
      <c r="X2" s="13">
        <v>10</v>
      </c>
      <c r="Y2" s="12">
        <f>W2*X2</f>
        <v>4497.5</v>
      </c>
      <c r="Z2" s="22"/>
      <c r="AA2" s="39"/>
      <c r="AC2" s="11">
        <v>24</v>
      </c>
      <c r="AD2" s="12">
        <v>620.14</v>
      </c>
    </row>
    <row r="3" spans="1:30" x14ac:dyDescent="0.25">
      <c r="A3" s="28"/>
      <c r="B3" s="31"/>
      <c r="C3" s="31"/>
      <c r="D3" s="31"/>
      <c r="E3" s="34"/>
      <c r="F3" s="31"/>
      <c r="G3" s="34"/>
      <c r="H3" s="31"/>
      <c r="I3" s="38">
        <f>I2</f>
        <v>2073.6000000000004</v>
      </c>
      <c r="J3" s="29"/>
      <c r="K3" s="29"/>
      <c r="Q3" s="12">
        <f>SUM(Q2)</f>
        <v>2125</v>
      </c>
      <c r="T3" s="10" t="s">
        <v>33</v>
      </c>
      <c r="U3" s="11" t="s">
        <v>7</v>
      </c>
      <c r="V3" s="11" t="s">
        <v>34</v>
      </c>
      <c r="W3" s="12">
        <v>97.63</v>
      </c>
      <c r="X3" s="13">
        <v>8</v>
      </c>
      <c r="Y3" s="12">
        <f>W3*X3</f>
        <v>781.04</v>
      </c>
      <c r="Z3" s="22"/>
      <c r="AA3" s="39"/>
      <c r="AC3" s="11">
        <v>36</v>
      </c>
      <c r="AD3" s="12">
        <v>427.85</v>
      </c>
    </row>
    <row r="4" spans="1:30" x14ac:dyDescent="0.25">
      <c r="A4" s="28"/>
      <c r="B4" s="31"/>
      <c r="C4" s="31"/>
      <c r="D4" s="31"/>
      <c r="E4" s="34"/>
      <c r="F4" s="31"/>
      <c r="G4" s="34"/>
      <c r="H4" s="31"/>
      <c r="I4" s="34"/>
      <c r="J4" s="29"/>
      <c r="K4" s="29"/>
      <c r="T4" s="10" t="s">
        <v>35</v>
      </c>
      <c r="U4" s="11" t="s">
        <v>7</v>
      </c>
      <c r="V4" s="11" t="s">
        <v>36</v>
      </c>
      <c r="W4" s="12">
        <v>33.630000000000003</v>
      </c>
      <c r="X4" s="13">
        <v>10</v>
      </c>
      <c r="Y4" s="12">
        <f>W4*X4</f>
        <v>336.3</v>
      </c>
      <c r="Z4" s="22"/>
      <c r="AA4" s="39"/>
      <c r="AC4" s="11">
        <v>48</v>
      </c>
      <c r="AD4" s="12">
        <v>342.52</v>
      </c>
    </row>
    <row r="5" spans="1:30" x14ac:dyDescent="0.25">
      <c r="A5" s="28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O5" s="3"/>
      <c r="P5" s="3"/>
      <c r="Q5" s="3"/>
      <c r="T5" s="10" t="s">
        <v>11</v>
      </c>
      <c r="U5" s="11" t="s">
        <v>7</v>
      </c>
      <c r="V5" s="11" t="s">
        <v>12</v>
      </c>
      <c r="W5" s="12">
        <v>626.5</v>
      </c>
      <c r="X5" s="13">
        <v>1</v>
      </c>
      <c r="Y5" s="12">
        <f t="shared" ref="Y5:Y7" si="0">W5*X5</f>
        <v>626.5</v>
      </c>
      <c r="Z5" s="22"/>
      <c r="AA5" s="39"/>
      <c r="AC5" s="11">
        <v>60</v>
      </c>
      <c r="AD5" s="12">
        <v>293.25</v>
      </c>
    </row>
    <row r="6" spans="1:30" x14ac:dyDescent="0.25">
      <c r="A6" s="2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O6" s="3"/>
      <c r="P6" s="3"/>
      <c r="Q6" s="3"/>
      <c r="T6" s="10" t="s">
        <v>13</v>
      </c>
      <c r="U6" s="11" t="s">
        <v>7</v>
      </c>
      <c r="V6" s="11" t="s">
        <v>14</v>
      </c>
      <c r="W6" s="12">
        <v>77.75</v>
      </c>
      <c r="X6" s="13">
        <v>10</v>
      </c>
      <c r="Y6" s="12">
        <f t="shared" si="0"/>
        <v>777.5</v>
      </c>
      <c r="Z6" s="22"/>
      <c r="AA6" s="39"/>
      <c r="AC6" s="11">
        <v>72</v>
      </c>
      <c r="AD6" s="12">
        <v>243.97</v>
      </c>
    </row>
    <row r="7" spans="1:30" ht="60" x14ac:dyDescent="0.25">
      <c r="A7" s="28"/>
      <c r="B7" s="31"/>
      <c r="C7" s="31"/>
      <c r="D7" s="31"/>
      <c r="E7" s="34"/>
      <c r="F7" s="31"/>
      <c r="G7" s="34"/>
      <c r="H7" s="31"/>
      <c r="I7" s="34"/>
      <c r="J7" s="29"/>
      <c r="K7" s="29"/>
      <c r="T7" s="10" t="s">
        <v>22</v>
      </c>
      <c r="U7" s="14" t="s">
        <v>25</v>
      </c>
      <c r="V7" s="14" t="s">
        <v>23</v>
      </c>
      <c r="W7" s="12">
        <v>5000</v>
      </c>
      <c r="X7" s="13">
        <v>1</v>
      </c>
      <c r="Y7" s="12">
        <f t="shared" si="0"/>
        <v>5000</v>
      </c>
      <c r="Z7" s="22"/>
      <c r="AA7" s="39"/>
    </row>
    <row r="8" spans="1:30" x14ac:dyDescent="0.25">
      <c r="A8" s="28"/>
      <c r="B8" s="33"/>
      <c r="C8" s="33"/>
      <c r="D8" s="33"/>
      <c r="E8" s="35"/>
      <c r="F8" s="33"/>
      <c r="G8" s="35"/>
      <c r="H8" s="33"/>
      <c r="I8" s="35"/>
      <c r="J8" s="30"/>
      <c r="K8" s="30"/>
      <c r="L8" s="18"/>
      <c r="M8" s="15"/>
      <c r="N8" s="15"/>
      <c r="O8" s="16"/>
      <c r="P8" s="17"/>
      <c r="Q8" s="16"/>
      <c r="R8" s="15"/>
      <c r="S8" s="15"/>
      <c r="T8" s="18"/>
      <c r="U8" s="15"/>
      <c r="V8" s="15"/>
      <c r="W8" s="16"/>
      <c r="X8" s="19"/>
      <c r="Y8" s="12">
        <f>SUM(Y2:Y7)</f>
        <v>12018.84</v>
      </c>
      <c r="Z8" s="22"/>
      <c r="AA8" s="39"/>
    </row>
    <row r="9" spans="1:30" x14ac:dyDescent="0.25">
      <c r="AA9" s="39"/>
    </row>
    <row r="10" spans="1:30" x14ac:dyDescent="0.25">
      <c r="AA10" s="39"/>
    </row>
    <row r="11" spans="1:30" s="1" customFormat="1" x14ac:dyDescent="0.25">
      <c r="A11" s="28" t="s">
        <v>24</v>
      </c>
      <c r="B11" s="6" t="s">
        <v>0</v>
      </c>
      <c r="C11" s="7" t="s">
        <v>1</v>
      </c>
      <c r="D11" s="7" t="s">
        <v>2</v>
      </c>
      <c r="E11" s="8" t="s">
        <v>3</v>
      </c>
      <c r="F11" s="9" t="s">
        <v>4</v>
      </c>
      <c r="G11" s="8" t="s">
        <v>32</v>
      </c>
      <c r="H11" s="8" t="s">
        <v>27</v>
      </c>
      <c r="I11" s="8" t="s">
        <v>5</v>
      </c>
      <c r="J11" s="29"/>
      <c r="K11" s="29"/>
      <c r="L11" s="6" t="s">
        <v>0</v>
      </c>
      <c r="M11" s="7" t="s">
        <v>1</v>
      </c>
      <c r="N11" s="7" t="s">
        <v>2</v>
      </c>
      <c r="O11" s="8" t="s">
        <v>3</v>
      </c>
      <c r="P11" s="9" t="s">
        <v>4</v>
      </c>
      <c r="Q11" s="8" t="s">
        <v>5</v>
      </c>
      <c r="T11" s="6" t="s">
        <v>0</v>
      </c>
      <c r="U11" s="7" t="s">
        <v>1</v>
      </c>
      <c r="V11" s="7" t="s">
        <v>2</v>
      </c>
      <c r="W11" s="8" t="s">
        <v>3</v>
      </c>
      <c r="X11" s="9" t="s">
        <v>4</v>
      </c>
      <c r="Y11" s="8" t="s">
        <v>5</v>
      </c>
      <c r="Z11" s="26"/>
      <c r="AA11" s="39"/>
      <c r="AC11" s="7" t="s">
        <v>38</v>
      </c>
      <c r="AD11" s="8" t="s">
        <v>39</v>
      </c>
    </row>
    <row r="12" spans="1:30" x14ac:dyDescent="0.25">
      <c r="A12" s="28"/>
      <c r="B12" s="37" t="s">
        <v>28</v>
      </c>
      <c r="C12" s="37" t="s">
        <v>7</v>
      </c>
      <c r="D12" s="37" t="s">
        <v>30</v>
      </c>
      <c r="E12" s="38">
        <v>17.28</v>
      </c>
      <c r="F12" s="37">
        <v>10</v>
      </c>
      <c r="G12" s="38">
        <f>E12*F12</f>
        <v>172.8</v>
      </c>
      <c r="H12" s="37">
        <v>12</v>
      </c>
      <c r="I12" s="38">
        <f>E12*F12*H12</f>
        <v>2073.6000000000004</v>
      </c>
      <c r="J12" s="29"/>
      <c r="K12" s="29"/>
      <c r="L12" s="10" t="s">
        <v>6</v>
      </c>
      <c r="M12" s="11" t="s">
        <v>7</v>
      </c>
      <c r="N12" s="11" t="s">
        <v>8</v>
      </c>
      <c r="O12" s="12">
        <v>212.5</v>
      </c>
      <c r="P12" s="13">
        <v>10</v>
      </c>
      <c r="Q12" s="12">
        <f>O12*P12</f>
        <v>2125</v>
      </c>
      <c r="T12" s="10" t="s">
        <v>9</v>
      </c>
      <c r="U12" s="11" t="s">
        <v>7</v>
      </c>
      <c r="V12" s="11" t="s">
        <v>10</v>
      </c>
      <c r="W12" s="12">
        <v>449.75</v>
      </c>
      <c r="X12" s="13">
        <v>10</v>
      </c>
      <c r="Y12" s="12">
        <f>W12*X12</f>
        <v>4497.5</v>
      </c>
      <c r="Z12" s="22"/>
      <c r="AA12" s="39"/>
      <c r="AC12" s="11">
        <v>24</v>
      </c>
      <c r="AD12" s="12">
        <v>1768.33</v>
      </c>
    </row>
    <row r="13" spans="1:30" x14ac:dyDescent="0.25">
      <c r="A13" s="28"/>
      <c r="B13" s="31"/>
      <c r="C13" s="31"/>
      <c r="D13" s="31"/>
      <c r="E13" s="34"/>
      <c r="F13" s="31"/>
      <c r="G13" s="34"/>
      <c r="H13" s="31"/>
      <c r="I13" s="38">
        <f>I12</f>
        <v>2073.6000000000004</v>
      </c>
      <c r="J13" s="29"/>
      <c r="K13" s="29"/>
      <c r="Q13" s="12">
        <f>SUM(Q12)</f>
        <v>2125</v>
      </c>
      <c r="T13" s="10" t="s">
        <v>33</v>
      </c>
      <c r="U13" s="11" t="s">
        <v>7</v>
      </c>
      <c r="V13" s="11" t="s">
        <v>34</v>
      </c>
      <c r="W13" s="12">
        <v>97.63</v>
      </c>
      <c r="X13" s="13">
        <v>24</v>
      </c>
      <c r="Y13" s="12">
        <f>W13*X13</f>
        <v>2343.12</v>
      </c>
      <c r="Z13" s="22"/>
      <c r="AA13" s="39"/>
      <c r="AC13" s="11">
        <v>36</v>
      </c>
      <c r="AD13" s="12">
        <v>1220.01</v>
      </c>
    </row>
    <row r="14" spans="1:30" x14ac:dyDescent="0.25">
      <c r="A14" s="28"/>
      <c r="B14" s="31"/>
      <c r="C14" s="31"/>
      <c r="D14" s="31"/>
      <c r="E14" s="34"/>
      <c r="F14" s="31"/>
      <c r="G14" s="34"/>
      <c r="H14" s="31"/>
      <c r="I14" s="34"/>
      <c r="J14" s="29"/>
      <c r="K14" s="29"/>
      <c r="T14" s="10" t="s">
        <v>35</v>
      </c>
      <c r="U14" s="11" t="s">
        <v>7</v>
      </c>
      <c r="V14" s="11" t="s">
        <v>36</v>
      </c>
      <c r="W14" s="12">
        <v>33.630000000000003</v>
      </c>
      <c r="X14" s="13">
        <v>10</v>
      </c>
      <c r="Y14" s="12">
        <f>W14*X14</f>
        <v>336.3</v>
      </c>
      <c r="Z14" s="22"/>
      <c r="AA14" s="39"/>
      <c r="AC14" s="11">
        <v>48</v>
      </c>
      <c r="AD14" s="12">
        <v>976.69</v>
      </c>
    </row>
    <row r="15" spans="1:30" x14ac:dyDescent="0.25">
      <c r="A15" s="28"/>
      <c r="B15" s="31"/>
      <c r="C15" s="31"/>
      <c r="D15" s="31"/>
      <c r="E15" s="34"/>
      <c r="F15" s="31"/>
      <c r="G15" s="34"/>
      <c r="H15" s="31"/>
      <c r="I15" s="34"/>
      <c r="J15" s="29"/>
      <c r="K15" s="29"/>
      <c r="T15" s="10" t="s">
        <v>11</v>
      </c>
      <c r="U15" s="11" t="s">
        <v>7</v>
      </c>
      <c r="V15" s="11" t="s">
        <v>12</v>
      </c>
      <c r="W15" s="12">
        <v>626.5</v>
      </c>
      <c r="X15" s="13">
        <v>1</v>
      </c>
      <c r="Y15" s="12">
        <f t="shared" ref="Y15:Y21" si="1">W15*X15</f>
        <v>626.5</v>
      </c>
      <c r="Z15" s="22"/>
      <c r="AA15" s="39"/>
      <c r="AC15" s="11">
        <v>60</v>
      </c>
      <c r="AD15" s="12">
        <v>836.19</v>
      </c>
    </row>
    <row r="16" spans="1:30" x14ac:dyDescent="0.25">
      <c r="A16" s="28"/>
      <c r="B16" s="6" t="s">
        <v>0</v>
      </c>
      <c r="C16" s="7" t="s">
        <v>1</v>
      </c>
      <c r="D16" s="7" t="s">
        <v>2</v>
      </c>
      <c r="E16" s="8" t="s">
        <v>3</v>
      </c>
      <c r="F16" s="9" t="s">
        <v>4</v>
      </c>
      <c r="G16" s="8" t="s">
        <v>32</v>
      </c>
      <c r="H16" s="8" t="s">
        <v>27</v>
      </c>
      <c r="I16" s="8" t="s">
        <v>5</v>
      </c>
      <c r="J16" s="29"/>
      <c r="K16" s="29"/>
      <c r="T16" s="10" t="s">
        <v>13</v>
      </c>
      <c r="U16" s="11" t="s">
        <v>7</v>
      </c>
      <c r="V16" s="11" t="s">
        <v>14</v>
      </c>
      <c r="W16" s="12">
        <v>77.75</v>
      </c>
      <c r="X16" s="13">
        <v>10</v>
      </c>
      <c r="Y16" s="12">
        <f t="shared" si="1"/>
        <v>777.5</v>
      </c>
      <c r="Z16" s="22"/>
      <c r="AA16" s="39"/>
      <c r="AC16" s="11">
        <v>72</v>
      </c>
      <c r="AD16" s="12">
        <v>695.68</v>
      </c>
    </row>
    <row r="17" spans="1:30" x14ac:dyDescent="0.25">
      <c r="A17" s="28"/>
      <c r="B17" s="37" t="s">
        <v>29</v>
      </c>
      <c r="C17" s="37" t="s">
        <v>7</v>
      </c>
      <c r="D17" s="37" t="s">
        <v>31</v>
      </c>
      <c r="E17" s="38">
        <v>21.52</v>
      </c>
      <c r="F17" s="37">
        <v>10</v>
      </c>
      <c r="G17" s="38">
        <f>E17*F17</f>
        <v>215.2</v>
      </c>
      <c r="H17" s="37">
        <v>12</v>
      </c>
      <c r="I17" s="38">
        <f>E17*F17*H17</f>
        <v>2582.3999999999996</v>
      </c>
      <c r="J17" s="29"/>
      <c r="K17" s="29"/>
      <c r="T17" s="10" t="s">
        <v>15</v>
      </c>
      <c r="U17" s="11" t="s">
        <v>7</v>
      </c>
      <c r="V17" s="11" t="s">
        <v>16</v>
      </c>
      <c r="W17" s="12">
        <v>6018.75</v>
      </c>
      <c r="X17" s="13">
        <v>1</v>
      </c>
      <c r="Y17" s="12">
        <f t="shared" si="1"/>
        <v>6018.75</v>
      </c>
      <c r="Z17" s="22"/>
      <c r="AA17" s="39"/>
    </row>
    <row r="18" spans="1:30" x14ac:dyDescent="0.25">
      <c r="A18" s="28"/>
      <c r="B18" s="31"/>
      <c r="C18" s="31"/>
      <c r="D18" s="31"/>
      <c r="E18" s="34"/>
      <c r="F18" s="31"/>
      <c r="G18" s="34"/>
      <c r="H18" s="31"/>
      <c r="I18" s="38">
        <f>I17</f>
        <v>2582.3999999999996</v>
      </c>
      <c r="J18" s="29"/>
      <c r="K18" s="29"/>
      <c r="T18" s="10" t="s">
        <v>17</v>
      </c>
      <c r="U18" s="11" t="s">
        <v>7</v>
      </c>
      <c r="V18" s="11" t="s">
        <v>37</v>
      </c>
      <c r="W18" s="12">
        <v>108.38</v>
      </c>
      <c r="X18" s="13">
        <v>10</v>
      </c>
      <c r="Y18" s="12">
        <f t="shared" si="1"/>
        <v>1083.8</v>
      </c>
      <c r="Z18" s="22"/>
      <c r="AA18" s="39"/>
    </row>
    <row r="19" spans="1:30" x14ac:dyDescent="0.25">
      <c r="A19" s="28"/>
      <c r="B19" s="31"/>
      <c r="C19" s="31"/>
      <c r="D19" s="31"/>
      <c r="E19" s="34"/>
      <c r="F19" s="31"/>
      <c r="G19" s="34"/>
      <c r="H19" s="31"/>
      <c r="I19" s="34"/>
      <c r="J19" s="29"/>
      <c r="K19" s="29"/>
      <c r="T19" s="10" t="s">
        <v>18</v>
      </c>
      <c r="U19" s="11" t="s">
        <v>7</v>
      </c>
      <c r="V19" s="11" t="s">
        <v>19</v>
      </c>
      <c r="W19" s="12">
        <v>3227.63</v>
      </c>
      <c r="X19" s="13">
        <v>1</v>
      </c>
      <c r="Y19" s="12">
        <f t="shared" si="1"/>
        <v>3227.63</v>
      </c>
      <c r="Z19" s="22"/>
      <c r="AA19" s="39"/>
    </row>
    <row r="20" spans="1:30" x14ac:dyDescent="0.25">
      <c r="A20" s="28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O20" s="3"/>
      <c r="P20" s="3"/>
      <c r="Q20" s="3"/>
      <c r="T20" s="10" t="s">
        <v>20</v>
      </c>
      <c r="U20" s="11" t="s">
        <v>7</v>
      </c>
      <c r="V20" s="11" t="s">
        <v>21</v>
      </c>
      <c r="W20" s="12">
        <v>35.880000000000003</v>
      </c>
      <c r="X20" s="13">
        <v>10</v>
      </c>
      <c r="Y20" s="12">
        <f t="shared" si="1"/>
        <v>358.8</v>
      </c>
      <c r="Z20" s="22"/>
      <c r="AA20" s="39"/>
    </row>
    <row r="21" spans="1:30" ht="60" x14ac:dyDescent="0.25">
      <c r="A21" s="28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O21" s="3"/>
      <c r="P21" s="3"/>
      <c r="Q21" s="3"/>
      <c r="T21" s="10" t="s">
        <v>22</v>
      </c>
      <c r="U21" s="14" t="s">
        <v>25</v>
      </c>
      <c r="V21" s="14" t="s">
        <v>23</v>
      </c>
      <c r="W21" s="12">
        <v>5000</v>
      </c>
      <c r="X21" s="13">
        <v>3</v>
      </c>
      <c r="Y21" s="12">
        <f t="shared" si="1"/>
        <v>15000</v>
      </c>
      <c r="Z21" s="22"/>
      <c r="AA21" s="39"/>
    </row>
    <row r="22" spans="1:30" x14ac:dyDescent="0.25">
      <c r="A22" s="28"/>
      <c r="B22" s="33"/>
      <c r="C22" s="33"/>
      <c r="D22" s="33"/>
      <c r="E22" s="35"/>
      <c r="F22" s="33"/>
      <c r="G22" s="35"/>
      <c r="H22" s="33"/>
      <c r="I22" s="35"/>
      <c r="J22" s="30"/>
      <c r="K22" s="30"/>
      <c r="L22" s="18"/>
      <c r="M22" s="15"/>
      <c r="N22" s="15"/>
      <c r="O22" s="16"/>
      <c r="P22" s="17"/>
      <c r="Q22" s="16"/>
      <c r="R22" s="15"/>
      <c r="S22" s="15"/>
      <c r="T22" s="18"/>
      <c r="U22" s="15"/>
      <c r="V22" s="15"/>
      <c r="W22" s="16"/>
      <c r="X22" s="19"/>
      <c r="Y22" s="12">
        <f>SUM(Y12:Y21)</f>
        <v>34269.899999999994</v>
      </c>
      <c r="Z22" s="22"/>
      <c r="AA22" s="39"/>
    </row>
    <row r="24" spans="1:30" s="20" customFormat="1" x14ac:dyDescent="0.25">
      <c r="B24" s="32"/>
      <c r="C24" s="32"/>
      <c r="D24" s="32"/>
      <c r="E24" s="36"/>
      <c r="F24" s="32"/>
      <c r="G24" s="36"/>
      <c r="H24" s="32"/>
      <c r="I24" s="36"/>
      <c r="L24" s="21"/>
      <c r="O24" s="22"/>
      <c r="P24" s="23"/>
      <c r="Q24" s="22"/>
      <c r="T24" s="21"/>
      <c r="W24" s="22"/>
      <c r="X24" s="23"/>
      <c r="Y24" s="22"/>
      <c r="Z24" s="22"/>
      <c r="AA24" s="22"/>
      <c r="AD24" s="22"/>
    </row>
    <row r="25" spans="1:30" s="20" customFormat="1" x14ac:dyDescent="0.25">
      <c r="B25" s="32"/>
      <c r="C25" s="32"/>
      <c r="D25" s="32"/>
      <c r="E25" s="36"/>
      <c r="F25" s="32"/>
      <c r="G25" s="36"/>
      <c r="H25" s="32"/>
      <c r="I25" s="36"/>
      <c r="L25" s="24"/>
      <c r="M25" s="25"/>
      <c r="N25" s="25"/>
      <c r="O25" s="26"/>
      <c r="P25" s="27"/>
      <c r="Q25" s="26"/>
      <c r="R25" s="25"/>
      <c r="S25" s="25"/>
      <c r="T25" s="24"/>
      <c r="U25" s="25"/>
      <c r="V25" s="25"/>
      <c r="W25" s="26"/>
      <c r="X25" s="27"/>
      <c r="Y25" s="26"/>
      <c r="Z25" s="26"/>
      <c r="AA25" s="26"/>
      <c r="AD25" s="22"/>
    </row>
    <row r="26" spans="1:30" x14ac:dyDescent="0.25">
      <c r="A26" s="3" t="s">
        <v>26</v>
      </c>
    </row>
  </sheetData>
  <mergeCells count="3">
    <mergeCell ref="A11:A22"/>
    <mergeCell ref="A1:A8"/>
    <mergeCell ref="AA1:AA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Hersh, William</dc:creator>
  <cp:lastModifiedBy>Hersh, William</cp:lastModifiedBy>
  <dcterms:created xsi:type="dcterms:W3CDTF">2016-12-07T18:13:42Z</dcterms:created>
  <dcterms:modified xsi:type="dcterms:W3CDTF">2017-02-28T14:05:45Z</dcterms:modified>
</cp:coreProperties>
</file>