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Profiles\WHersh\Documents\"/>
    </mc:Choice>
  </mc:AlternateContent>
  <bookViews>
    <workbookView xWindow="0" yWindow="0" windowWidth="28800" windowHeight="12435"/>
  </bookViews>
  <sheets>
    <sheet name="O365 L Only" sheetId="1" r:id="rId1"/>
    <sheet name="O365 L&amp;SA" sheetId="2" r:id="rId2"/>
    <sheet name="CRM L&amp;SA" sheetId="4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4" i="4" l="1"/>
  <c r="N6" i="4" s="1"/>
  <c r="N5" i="4"/>
  <c r="P5" i="4" s="1"/>
  <c r="N3" i="4"/>
  <c r="P3" i="4" s="1"/>
  <c r="E27" i="4"/>
  <c r="E28" i="4"/>
  <c r="E29" i="4"/>
  <c r="E30" i="4"/>
  <c r="E31" i="4"/>
  <c r="E32" i="4"/>
  <c r="E33" i="4"/>
  <c r="E34" i="4"/>
  <c r="E35" i="4"/>
  <c r="E26" i="4"/>
  <c r="E25" i="4"/>
  <c r="E24" i="4"/>
  <c r="E36" i="4" s="1"/>
  <c r="E14" i="4"/>
  <c r="E12" i="4"/>
  <c r="E13" i="4"/>
  <c r="E11" i="4"/>
  <c r="E10" i="4"/>
  <c r="E9" i="4"/>
  <c r="E8" i="4"/>
  <c r="E7" i="4"/>
  <c r="E6" i="4"/>
  <c r="E5" i="4"/>
  <c r="E4" i="4"/>
  <c r="E3" i="4"/>
  <c r="N18" i="2"/>
  <c r="N17" i="2"/>
  <c r="N4" i="2"/>
  <c r="N3" i="2"/>
  <c r="P4" i="4" l="1"/>
  <c r="P6" i="4" s="1"/>
  <c r="E15" i="4"/>
  <c r="E74" i="2"/>
  <c r="E73" i="2"/>
  <c r="E72" i="2"/>
  <c r="E68" i="2"/>
  <c r="E67" i="2"/>
  <c r="E66" i="2"/>
  <c r="E30" i="2"/>
  <c r="E17" i="2"/>
  <c r="E32" i="2"/>
  <c r="E31" i="2"/>
  <c r="E19" i="2"/>
  <c r="E18" i="2"/>
  <c r="E20" i="2" s="1"/>
  <c r="E31" i="1"/>
  <c r="E18" i="1"/>
  <c r="E33" i="1"/>
  <c r="E32" i="1"/>
  <c r="E34" i="1" s="1"/>
  <c r="E20" i="1"/>
  <c r="E19" i="1"/>
  <c r="E57" i="2"/>
  <c r="E56" i="2"/>
  <c r="E55" i="2"/>
  <c r="E54" i="2"/>
  <c r="E53" i="2"/>
  <c r="N19" i="2"/>
  <c r="P19" i="2" s="1"/>
  <c r="P18" i="2"/>
  <c r="P17" i="2"/>
  <c r="E7" i="2"/>
  <c r="E6" i="2"/>
  <c r="N5" i="2"/>
  <c r="P5" i="2" s="1"/>
  <c r="E5" i="2"/>
  <c r="P4" i="2"/>
  <c r="E4" i="2"/>
  <c r="P3" i="2"/>
  <c r="E3" i="2"/>
  <c r="N20" i="1"/>
  <c r="P20" i="1" s="1"/>
  <c r="N19" i="1"/>
  <c r="P19" i="1" s="1"/>
  <c r="N18" i="1"/>
  <c r="P18" i="1" s="1"/>
  <c r="N5" i="1"/>
  <c r="P5" i="1" s="1"/>
  <c r="N4" i="1"/>
  <c r="P4" i="1" s="1"/>
  <c r="N3" i="1"/>
  <c r="P3" i="1" s="1"/>
  <c r="E4" i="1"/>
  <c r="E5" i="1"/>
  <c r="E6" i="1"/>
  <c r="E7" i="1"/>
  <c r="E3" i="1"/>
  <c r="E75" i="2" l="1"/>
  <c r="E69" i="2"/>
  <c r="P6" i="2"/>
  <c r="P20" i="2"/>
  <c r="E33" i="2"/>
  <c r="E8" i="1"/>
  <c r="E44" i="1" s="1"/>
  <c r="E21" i="1"/>
  <c r="P6" i="1"/>
  <c r="P21" i="1"/>
  <c r="E58" i="2"/>
  <c r="E79" i="2" s="1"/>
  <c r="E8" i="2"/>
  <c r="E61" i="2" l="1"/>
  <c r="E43" i="2"/>
</calcChain>
</file>

<file path=xl/sharedStrings.xml><?xml version="1.0" encoding="utf-8"?>
<sst xmlns="http://schemas.openxmlformats.org/spreadsheetml/2006/main" count="344" uniqueCount="87">
  <si>
    <t>Product Name</t>
  </si>
  <si>
    <t>SKU</t>
  </si>
  <si>
    <t>Qty</t>
  </si>
  <si>
    <t>Price</t>
  </si>
  <si>
    <t>Ext'd Price</t>
  </si>
  <si>
    <t>Term</t>
  </si>
  <si>
    <t>Ext'd Price Over Time</t>
  </si>
  <si>
    <t>Req. Term</t>
  </si>
  <si>
    <t>Windows Server Standard</t>
  </si>
  <si>
    <t>P73-06285</t>
  </si>
  <si>
    <t>Perpetual</t>
  </si>
  <si>
    <t>Windows Server CAL</t>
  </si>
  <si>
    <t>R18-04281</t>
  </si>
  <si>
    <t>Office Professional Plus</t>
  </si>
  <si>
    <t>Exchange Server - Standard</t>
  </si>
  <si>
    <t>Exchange Standard CAL</t>
  </si>
  <si>
    <t>Office 365 Business Premium Open</t>
  </si>
  <si>
    <t>9F4-00003</t>
  </si>
  <si>
    <t>381-03107</t>
  </si>
  <si>
    <t>312-02201</t>
  </si>
  <si>
    <t>269-05577</t>
  </si>
  <si>
    <t>R18-00143</t>
  </si>
  <si>
    <t>P73-05758</t>
  </si>
  <si>
    <t>P73-05760</t>
  </si>
  <si>
    <t>R18-00145</t>
  </si>
  <si>
    <t>269-05823</t>
  </si>
  <si>
    <t>312-02303</t>
  </si>
  <si>
    <t>381-03109</t>
  </si>
  <si>
    <t>SharePoint Server</t>
  </si>
  <si>
    <t>SharePoint Standard CAL</t>
  </si>
  <si>
    <t>Lync Server</t>
  </si>
  <si>
    <t>Lync Server Std CAL</t>
  </si>
  <si>
    <t>H04-00221</t>
  </si>
  <si>
    <t>H05-00391</t>
  </si>
  <si>
    <t>5HU-00254</t>
  </si>
  <si>
    <t>6ZH-00280</t>
  </si>
  <si>
    <t>H04-00292</t>
  </si>
  <si>
    <t>H05-00396</t>
  </si>
  <si>
    <t>5HU-00256</t>
  </si>
  <si>
    <t>6ZH-00296</t>
  </si>
  <si>
    <t>L&amp;SA</t>
  </si>
  <si>
    <t>79P-05552</t>
  </si>
  <si>
    <t>312-04349</t>
  </si>
  <si>
    <t>381-04398</t>
  </si>
  <si>
    <t>76P-01876</t>
  </si>
  <si>
    <t>76M-01600</t>
  </si>
  <si>
    <t>5HU-00345</t>
  </si>
  <si>
    <t>Skype for Business Server</t>
  </si>
  <si>
    <t>6ZH-00642</t>
  </si>
  <si>
    <t>Skype for Business Server Std CAL</t>
  </si>
  <si>
    <t>SA Renewal</t>
  </si>
  <si>
    <t>SQL Server Standard</t>
  </si>
  <si>
    <t>228-04628</t>
  </si>
  <si>
    <t>SQL Server CAL</t>
  </si>
  <si>
    <t>359-01005</t>
  </si>
  <si>
    <t>CRM Server Standard</t>
  </si>
  <si>
    <t>N9J-00575</t>
  </si>
  <si>
    <t>CRM Basic CAL</t>
  </si>
  <si>
    <t>QZA-00431</t>
  </si>
  <si>
    <t>CRM Essential CAL</t>
  </si>
  <si>
    <t>3CJ-00033</t>
  </si>
  <si>
    <t>CRM Pro CAL</t>
  </si>
  <si>
    <t>ZFA-00109</t>
  </si>
  <si>
    <t>228-04560</t>
  </si>
  <si>
    <t>359-01028</t>
  </si>
  <si>
    <t>N9J-00598</t>
  </si>
  <si>
    <t>3CJ-00039</t>
  </si>
  <si>
    <t>QZA-00430</t>
  </si>
  <si>
    <t>ZFA-00095</t>
  </si>
  <si>
    <t>CRM Basic</t>
  </si>
  <si>
    <t>CRM Essential</t>
  </si>
  <si>
    <t>CRM Pro</t>
  </si>
  <si>
    <t>LP2-00012</t>
  </si>
  <si>
    <t>LT2-00012</t>
  </si>
  <si>
    <t>LX2-00012</t>
  </si>
  <si>
    <t>L Only</t>
  </si>
  <si>
    <t>Total software cost</t>
  </si>
  <si>
    <t>Total renewal software cost</t>
  </si>
  <si>
    <t>Hardware required:</t>
  </si>
  <si>
    <r>
      <t xml:space="preserve">One (1) robust server to vitualize two VMs </t>
    </r>
    <r>
      <rPr>
        <b/>
        <i/>
        <sz val="11"/>
        <color theme="1"/>
        <rFont val="Calibri"/>
        <family val="2"/>
        <scheme val="minor"/>
      </rPr>
      <t>or</t>
    </r>
    <r>
      <rPr>
        <sz val="11"/>
        <color theme="1"/>
        <rFont val="Calibri"/>
        <family val="2"/>
        <scheme val="minor"/>
      </rPr>
      <t xml:space="preserve"> two (2) lesser-equipped servers for physical installation.</t>
    </r>
  </si>
  <si>
    <t>One (1) minimally-equipped server for physical installation or substantial RAM, storage, and networking upgrades to virtual host server</t>
  </si>
  <si>
    <t>One (1) minimally-equipped server for either physical installation or as virtual host.</t>
  </si>
  <si>
    <r>
      <t xml:space="preserve">Two (2) robust servers to vitualize five VMs </t>
    </r>
    <r>
      <rPr>
        <b/>
        <i/>
        <sz val="11"/>
        <color theme="1"/>
        <rFont val="Calibri"/>
        <family val="2"/>
        <scheme val="minor"/>
      </rPr>
      <t>or</t>
    </r>
    <r>
      <rPr>
        <sz val="11"/>
        <color theme="1"/>
        <rFont val="Calibri"/>
        <family val="2"/>
        <scheme val="minor"/>
      </rPr>
      <t xml:space="preserve"> five (5) slightly-lesser-equipped servers for physical installation.</t>
    </r>
  </si>
  <si>
    <t>Total hardware cost</t>
  </si>
  <si>
    <t>Est. $6,000 - $10,000</t>
  </si>
  <si>
    <t>Est. $3,000-$5,000</t>
  </si>
  <si>
    <t>Est. $12,000 - $20,000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</si>
</sst>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3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164" fontId="0" fillId="0" borderId="0" xfId="0" applyNumberFormat="1"/>
    <xf numFmtId="3" fontId="0" fillId="0" borderId="0" xfId="0" applyNumberFormat="1"/>
    <xf numFmtId="0" fontId="1" fillId="0" borderId="0" xfId="0" applyFont="1"/>
    <xf numFmtId="164" fontId="1" fillId="0" borderId="0" xfId="0" applyNumberFormat="1" applyFont="1"/>
    <xf numFmtId="3" fontId="1" fillId="0" borderId="0" xfId="0" applyNumberFormat="1" applyFont="1"/>
    <xf numFmtId="0" fontId="0" fillId="0" borderId="0" xfId="0" applyNumberFormat="1"/>
    <xf numFmtId="0" fontId="1" fillId="0" borderId="1" xfId="0" applyFont="1" applyBorder="1"/>
    <xf numFmtId="164" fontId="1" fillId="0" borderId="1" xfId="0" applyNumberFormat="1" applyFont="1" applyBorder="1"/>
    <xf numFmtId="3" fontId="1" fillId="0" borderId="1" xfId="0" applyNumberFormat="1" applyFont="1" applyBorder="1"/>
    <xf numFmtId="0" fontId="0" fillId="0" borderId="1" xfId="0" applyBorder="1"/>
    <xf numFmtId="164" fontId="0" fillId="0" borderId="1" xfId="0" applyNumberFormat="1" applyBorder="1"/>
    <xf numFmtId="3" fontId="0" fillId="0" borderId="1" xfId="0" applyNumberFormat="1" applyBorder="1"/>
    <xf numFmtId="164" fontId="2" fillId="0" borderId="1" xfId="0" applyNumberFormat="1" applyFont="1" applyBorder="1"/>
    <xf numFmtId="164" fontId="0" fillId="0" borderId="2" xfId="0" applyNumberFormat="1" applyBorder="1"/>
    <xf numFmtId="0" fontId="1" fillId="0" borderId="3" xfId="0" applyFont="1" applyBorder="1"/>
    <xf numFmtId="164" fontId="1" fillId="0" borderId="3" xfId="0" applyNumberFormat="1" applyFont="1" applyBorder="1"/>
    <xf numFmtId="3" fontId="1" fillId="0" borderId="3" xfId="0" applyNumberFormat="1" applyFont="1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1" fillId="0" borderId="1" xfId="0" applyNumberFormat="1" applyFont="1" applyBorder="1"/>
    <xf numFmtId="0" fontId="0" fillId="0" borderId="1" xfId="0" applyNumberFormat="1" applyBorder="1"/>
    <xf numFmtId="0" fontId="2" fillId="0" borderId="1" xfId="0" applyFont="1" applyBorder="1"/>
    <xf numFmtId="164" fontId="2" fillId="0" borderId="0" xfId="0" applyNumberFormat="1" applyFont="1" applyBorder="1"/>
    <xf numFmtId="0" fontId="0" fillId="0" borderId="1" xfId="0" applyBorder="1" applyAlignment="1">
      <alignment wrapText="1"/>
    </xf>
    <xf numFmtId="0" fontId="0" fillId="0" borderId="1" xfId="0" applyFont="1" applyBorder="1" applyAlignment="1">
      <alignment wrapText="1"/>
    </xf>
    <xf numFmtId="0" fontId="0" fillId="0" borderId="0" xfId="0" applyBorder="1" applyAlignment="1">
      <alignment wrapText="1"/>
    </xf>
    <xf numFmtId="0" fontId="2" fillId="0" borderId="2" xfId="0" applyFont="1" applyBorder="1"/>
    <xf numFmtId="0" fontId="0" fillId="0" borderId="3" xfId="0" applyBorder="1"/>
    <xf numFmtId="164" fontId="2" fillId="0" borderId="1" xfId="0" applyNumberFormat="1" applyFont="1" applyBorder="1" applyAlignment="1">
      <alignment horizontal="center" wrapText="1"/>
    </xf>
    <xf numFmtId="164" fontId="2" fillId="0" borderId="1" xfId="0" applyNumberFormat="1" applyFont="1" applyBorder="1" applyAlignment="1">
      <alignment wrapText="1"/>
    </xf>
    <xf numFmtId="164" fontId="2" fillId="0" borderId="1" xfId="0" applyNumberFormat="1" applyFont="1" applyBorder="1" applyAlignment="1">
      <alignment horizontal="center" wrapText="1"/>
    </xf>
    <xf numFmtId="164" fontId="2" fillId="0" borderId="0" xfId="0" applyNumberFormat="1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8"/>
  <sheetViews>
    <sheetView showGridLines="0" tabSelected="1" workbookViewId="0">
      <selection activeCell="H12" sqref="H12"/>
    </sheetView>
  </sheetViews>
  <sheetFormatPr defaultRowHeight="15" x14ac:dyDescent="0.25"/>
  <cols>
    <col min="1" max="1" width="31.28515625" bestFit="1" customWidth="1"/>
    <col min="2" max="2" width="9.85546875" bestFit="1" customWidth="1"/>
    <col min="3" max="3" width="9.140625" style="1" bestFit="1" customWidth="1"/>
    <col min="4" max="4" width="4.140625" style="2" bestFit="1" customWidth="1"/>
    <col min="5" max="5" width="13.42578125" style="1" bestFit="1" customWidth="1"/>
    <col min="6" max="6" width="9.7109375" style="2" bestFit="1" customWidth="1"/>
    <col min="10" max="10" width="32.5703125" bestFit="1" customWidth="1"/>
    <col min="11" max="11" width="9.85546875" bestFit="1" customWidth="1"/>
    <col min="12" max="12" width="7.5703125" style="1" bestFit="1" customWidth="1"/>
    <col min="13" max="13" width="4.140625" style="2" bestFit="1" customWidth="1"/>
    <col min="14" max="14" width="10.140625" style="1" bestFit="1" customWidth="1"/>
    <col min="15" max="15" width="10" style="2" bestFit="1" customWidth="1"/>
    <col min="16" max="16" width="20" style="1" bestFit="1" customWidth="1"/>
  </cols>
  <sheetData>
    <row r="1" spans="1:16" x14ac:dyDescent="0.25">
      <c r="A1" s="18" t="s">
        <v>75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</row>
    <row r="2" spans="1:16" s="3" customFormat="1" x14ac:dyDescent="0.25">
      <c r="A2" s="15" t="s">
        <v>0</v>
      </c>
      <c r="B2" s="15" t="s">
        <v>1</v>
      </c>
      <c r="C2" s="16" t="s">
        <v>3</v>
      </c>
      <c r="D2" s="17" t="s">
        <v>2</v>
      </c>
      <c r="E2" s="16" t="s">
        <v>4</v>
      </c>
      <c r="F2" s="17" t="s">
        <v>5</v>
      </c>
      <c r="J2" s="15" t="s">
        <v>0</v>
      </c>
      <c r="K2" s="15" t="s">
        <v>1</v>
      </c>
      <c r="L2" s="16" t="s">
        <v>3</v>
      </c>
      <c r="M2" s="17" t="s">
        <v>2</v>
      </c>
      <c r="N2" s="16" t="s">
        <v>4</v>
      </c>
      <c r="O2" s="17" t="s">
        <v>7</v>
      </c>
      <c r="P2" s="16" t="s">
        <v>6</v>
      </c>
    </row>
    <row r="3" spans="1:16" x14ac:dyDescent="0.25">
      <c r="A3" s="10" t="s">
        <v>8</v>
      </c>
      <c r="B3" s="10" t="s">
        <v>9</v>
      </c>
      <c r="C3" s="11">
        <v>781.25</v>
      </c>
      <c r="D3" s="12">
        <v>1</v>
      </c>
      <c r="E3" s="11">
        <f>C3*D3</f>
        <v>781.25</v>
      </c>
      <c r="F3" s="12" t="s">
        <v>10</v>
      </c>
      <c r="J3" s="10" t="s">
        <v>8</v>
      </c>
      <c r="K3" s="10" t="s">
        <v>9</v>
      </c>
      <c r="L3" s="11">
        <v>781.25</v>
      </c>
      <c r="M3" s="12">
        <v>1</v>
      </c>
      <c r="N3" s="11">
        <f>L3*M3</f>
        <v>781.25</v>
      </c>
      <c r="O3" s="12">
        <v>3</v>
      </c>
      <c r="P3" s="11">
        <f>N3</f>
        <v>781.25</v>
      </c>
    </row>
    <row r="4" spans="1:16" x14ac:dyDescent="0.25">
      <c r="A4" s="10" t="s">
        <v>11</v>
      </c>
      <c r="B4" s="10" t="s">
        <v>12</v>
      </c>
      <c r="C4" s="11">
        <v>29.75</v>
      </c>
      <c r="D4" s="12">
        <v>10</v>
      </c>
      <c r="E4" s="11">
        <f t="shared" ref="E4:E7" si="0">C4*D4</f>
        <v>297.5</v>
      </c>
      <c r="F4" s="12" t="s">
        <v>10</v>
      </c>
      <c r="J4" s="10" t="s">
        <v>11</v>
      </c>
      <c r="K4" s="10" t="s">
        <v>12</v>
      </c>
      <c r="L4" s="11">
        <v>29.75</v>
      </c>
      <c r="M4" s="12">
        <v>10</v>
      </c>
      <c r="N4" s="11">
        <f t="shared" ref="N4:N5" si="1">L4*M4</f>
        <v>297.5</v>
      </c>
      <c r="O4" s="12">
        <v>3</v>
      </c>
      <c r="P4" s="11">
        <f>N4</f>
        <v>297.5</v>
      </c>
    </row>
    <row r="5" spans="1:16" x14ac:dyDescent="0.25">
      <c r="A5" s="10" t="s">
        <v>13</v>
      </c>
      <c r="B5" s="10" t="s">
        <v>41</v>
      </c>
      <c r="C5" s="11">
        <v>449.75</v>
      </c>
      <c r="D5" s="12">
        <v>10</v>
      </c>
      <c r="E5" s="11">
        <f t="shared" si="0"/>
        <v>4497.5</v>
      </c>
      <c r="F5" s="12" t="s">
        <v>10</v>
      </c>
      <c r="J5" s="10" t="s">
        <v>16</v>
      </c>
      <c r="K5" s="10" t="s">
        <v>17</v>
      </c>
      <c r="L5" s="11">
        <v>132.88</v>
      </c>
      <c r="M5" s="12">
        <v>10</v>
      </c>
      <c r="N5" s="11">
        <f t="shared" si="1"/>
        <v>1328.8</v>
      </c>
      <c r="O5" s="12">
        <v>3</v>
      </c>
      <c r="P5" s="11">
        <f>N5*O5</f>
        <v>3986.3999999999996</v>
      </c>
    </row>
    <row r="6" spans="1:16" x14ac:dyDescent="0.25">
      <c r="A6" s="10" t="s">
        <v>14</v>
      </c>
      <c r="B6" s="10" t="s">
        <v>42</v>
      </c>
      <c r="C6" s="11">
        <v>626.5</v>
      </c>
      <c r="D6" s="12">
        <v>1</v>
      </c>
      <c r="E6" s="11">
        <f t="shared" si="0"/>
        <v>626.5</v>
      </c>
      <c r="F6" s="12" t="s">
        <v>10</v>
      </c>
      <c r="P6" s="13">
        <f>SUM(P3:P5)</f>
        <v>5065.1499999999996</v>
      </c>
    </row>
    <row r="7" spans="1:16" x14ac:dyDescent="0.25">
      <c r="A7" s="10" t="s">
        <v>15</v>
      </c>
      <c r="B7" s="10" t="s">
        <v>43</v>
      </c>
      <c r="C7" s="11">
        <v>68.75</v>
      </c>
      <c r="D7" s="12">
        <v>10</v>
      </c>
      <c r="E7" s="11">
        <f t="shared" si="0"/>
        <v>687.5</v>
      </c>
      <c r="F7" s="12" t="s">
        <v>10</v>
      </c>
    </row>
    <row r="8" spans="1:16" x14ac:dyDescent="0.25">
      <c r="E8" s="13">
        <f>SUM(E3:E7)</f>
        <v>6890.25</v>
      </c>
    </row>
    <row r="9" spans="1:16" x14ac:dyDescent="0.25">
      <c r="E9" s="23"/>
    </row>
    <row r="10" spans="1:16" x14ac:dyDescent="0.25">
      <c r="A10" s="22" t="s">
        <v>78</v>
      </c>
      <c r="E10" s="29" t="s">
        <v>84</v>
      </c>
      <c r="J10" s="22" t="s">
        <v>78</v>
      </c>
      <c r="P10" s="31" t="s">
        <v>85</v>
      </c>
    </row>
    <row r="11" spans="1:16" ht="15" customHeight="1" x14ac:dyDescent="0.25">
      <c r="A11" s="24" t="s">
        <v>79</v>
      </c>
      <c r="E11" s="29"/>
      <c r="J11" s="24" t="s">
        <v>81</v>
      </c>
      <c r="P11" s="32"/>
    </row>
    <row r="12" spans="1:16" x14ac:dyDescent="0.25">
      <c r="A12" s="24"/>
      <c r="E12" s="23"/>
      <c r="J12" s="24"/>
    </row>
    <row r="13" spans="1:16" x14ac:dyDescent="0.25">
      <c r="A13" s="24"/>
      <c r="E13" s="23"/>
      <c r="J13" s="24"/>
    </row>
    <row r="14" spans="1:16" x14ac:dyDescent="0.25">
      <c r="A14" s="24"/>
      <c r="E14" s="23"/>
      <c r="J14" s="26"/>
    </row>
    <row r="17" spans="1:16" s="3" customFormat="1" x14ac:dyDescent="0.25">
      <c r="A17" s="7" t="s">
        <v>0</v>
      </c>
      <c r="B17" s="7" t="s">
        <v>1</v>
      </c>
      <c r="C17" s="8" t="s">
        <v>3</v>
      </c>
      <c r="D17" s="9" t="s">
        <v>2</v>
      </c>
      <c r="E17" s="8" t="s">
        <v>4</v>
      </c>
      <c r="F17" s="9" t="s">
        <v>5</v>
      </c>
      <c r="J17" s="7" t="s">
        <v>0</v>
      </c>
      <c r="K17" s="7" t="s">
        <v>1</v>
      </c>
      <c r="L17" s="8" t="s">
        <v>3</v>
      </c>
      <c r="M17" s="9" t="s">
        <v>2</v>
      </c>
      <c r="N17" s="8" t="s">
        <v>4</v>
      </c>
      <c r="O17" s="9" t="s">
        <v>7</v>
      </c>
      <c r="P17" s="8" t="s">
        <v>6</v>
      </c>
    </row>
    <row r="18" spans="1:16" x14ac:dyDescent="0.25">
      <c r="A18" s="10" t="s">
        <v>8</v>
      </c>
      <c r="B18" s="10" t="s">
        <v>9</v>
      </c>
      <c r="C18" s="11">
        <v>781.25</v>
      </c>
      <c r="D18" s="12">
        <v>1</v>
      </c>
      <c r="E18" s="11">
        <f>C18*D18</f>
        <v>781.25</v>
      </c>
      <c r="F18" s="12" t="s">
        <v>10</v>
      </c>
      <c r="J18" s="10" t="s">
        <v>8</v>
      </c>
      <c r="K18" s="10" t="s">
        <v>9</v>
      </c>
      <c r="L18" s="11">
        <v>781.25</v>
      </c>
      <c r="M18" s="12">
        <v>1</v>
      </c>
      <c r="N18" s="11">
        <f>L18*M18</f>
        <v>781.25</v>
      </c>
      <c r="O18" s="12">
        <v>6</v>
      </c>
      <c r="P18" s="11">
        <f>N18</f>
        <v>781.25</v>
      </c>
    </row>
    <row r="19" spans="1:16" x14ac:dyDescent="0.25">
      <c r="A19" s="10" t="s">
        <v>28</v>
      </c>
      <c r="B19" s="10" t="s">
        <v>44</v>
      </c>
      <c r="C19" s="11">
        <v>6018.75</v>
      </c>
      <c r="D19" s="12">
        <v>1</v>
      </c>
      <c r="E19" s="11">
        <f t="shared" ref="E19:E20" si="2">C19*D19</f>
        <v>6018.75</v>
      </c>
      <c r="F19" s="12" t="s">
        <v>10</v>
      </c>
      <c r="J19" s="10" t="s">
        <v>11</v>
      </c>
      <c r="K19" s="10" t="s">
        <v>12</v>
      </c>
      <c r="L19" s="11">
        <v>29.75</v>
      </c>
      <c r="M19" s="12">
        <v>10</v>
      </c>
      <c r="N19" s="11">
        <f t="shared" ref="N19:N20" si="3">L19*M19</f>
        <v>297.5</v>
      </c>
      <c r="O19" s="12">
        <v>6</v>
      </c>
      <c r="P19" s="11">
        <f>N19</f>
        <v>297.5</v>
      </c>
    </row>
    <row r="20" spans="1:16" x14ac:dyDescent="0.25">
      <c r="A20" s="10" t="s">
        <v>29</v>
      </c>
      <c r="B20" s="10" t="s">
        <v>45</v>
      </c>
      <c r="C20" s="11">
        <v>95.88</v>
      </c>
      <c r="D20" s="12">
        <v>10</v>
      </c>
      <c r="E20" s="11">
        <f t="shared" si="2"/>
        <v>958.8</v>
      </c>
      <c r="F20" s="12" t="s">
        <v>10</v>
      </c>
      <c r="J20" s="10" t="s">
        <v>16</v>
      </c>
      <c r="K20" s="10" t="s">
        <v>17</v>
      </c>
      <c r="L20" s="11">
        <v>132.88</v>
      </c>
      <c r="M20" s="12">
        <v>10</v>
      </c>
      <c r="N20" s="11">
        <f t="shared" si="3"/>
        <v>1328.8</v>
      </c>
      <c r="O20" s="12">
        <v>6</v>
      </c>
      <c r="P20" s="11">
        <f>N20*O20</f>
        <v>7972.7999999999993</v>
      </c>
    </row>
    <row r="21" spans="1:16" x14ac:dyDescent="0.25">
      <c r="E21" s="13">
        <f>SUM(E18:E20)</f>
        <v>7758.8</v>
      </c>
      <c r="P21" s="13">
        <f>SUM(P18:P20)</f>
        <v>9051.5499999999993</v>
      </c>
    </row>
    <row r="23" spans="1:16" x14ac:dyDescent="0.25">
      <c r="A23" s="22" t="s">
        <v>78</v>
      </c>
      <c r="E23" s="29" t="s">
        <v>85</v>
      </c>
    </row>
    <row r="24" spans="1:16" x14ac:dyDescent="0.25">
      <c r="A24" s="25" t="s">
        <v>80</v>
      </c>
      <c r="E24" s="29"/>
    </row>
    <row r="25" spans="1:16" x14ac:dyDescent="0.25">
      <c r="A25" s="25"/>
    </row>
    <row r="26" spans="1:16" x14ac:dyDescent="0.25">
      <c r="A26" s="25"/>
    </row>
    <row r="27" spans="1:16" x14ac:dyDescent="0.25">
      <c r="A27" s="25"/>
    </row>
    <row r="28" spans="1:16" x14ac:dyDescent="0.25">
      <c r="A28" s="25"/>
    </row>
    <row r="30" spans="1:16" s="3" customFormat="1" x14ac:dyDescent="0.25">
      <c r="A30" s="7" t="s">
        <v>0</v>
      </c>
      <c r="B30" s="7" t="s">
        <v>1</v>
      </c>
      <c r="C30" s="8" t="s">
        <v>3</v>
      </c>
      <c r="D30" s="9" t="s">
        <v>2</v>
      </c>
      <c r="E30" s="8" t="s">
        <v>4</v>
      </c>
      <c r="F30" s="9" t="s">
        <v>5</v>
      </c>
      <c r="L30" s="4"/>
      <c r="M30" s="5"/>
      <c r="N30" s="4"/>
      <c r="O30" s="5"/>
      <c r="P30" s="4"/>
    </row>
    <row r="31" spans="1:16" x14ac:dyDescent="0.25">
      <c r="A31" s="10" t="s">
        <v>8</v>
      </c>
      <c r="B31" s="10" t="s">
        <v>9</v>
      </c>
      <c r="C31" s="11">
        <v>781.25</v>
      </c>
      <c r="D31" s="12">
        <v>1</v>
      </c>
      <c r="E31" s="11">
        <f>C31*D31</f>
        <v>781.25</v>
      </c>
      <c r="F31" s="12" t="s">
        <v>10</v>
      </c>
    </row>
    <row r="32" spans="1:16" x14ac:dyDescent="0.25">
      <c r="A32" s="10" t="s">
        <v>47</v>
      </c>
      <c r="B32" s="10" t="s">
        <v>46</v>
      </c>
      <c r="C32" s="11">
        <v>3227.63</v>
      </c>
      <c r="D32" s="12">
        <v>1</v>
      </c>
      <c r="E32" s="11">
        <f t="shared" ref="E32:E33" si="4">C32*D32</f>
        <v>3227.63</v>
      </c>
      <c r="F32" s="12" t="s">
        <v>10</v>
      </c>
    </row>
    <row r="33" spans="1:6" x14ac:dyDescent="0.25">
      <c r="A33" s="10" t="s">
        <v>49</v>
      </c>
      <c r="B33" s="10" t="s">
        <v>48</v>
      </c>
      <c r="C33" s="11">
        <v>31.75</v>
      </c>
      <c r="D33" s="12">
        <v>10</v>
      </c>
      <c r="E33" s="14">
        <f t="shared" si="4"/>
        <v>317.5</v>
      </c>
      <c r="F33" s="12" t="s">
        <v>10</v>
      </c>
    </row>
    <row r="34" spans="1:6" x14ac:dyDescent="0.25">
      <c r="E34" s="13">
        <f>SUM(E31:E33)</f>
        <v>4326.38</v>
      </c>
    </row>
    <row r="36" spans="1:6" x14ac:dyDescent="0.25">
      <c r="A36" s="22" t="s">
        <v>78</v>
      </c>
      <c r="E36" s="29" t="s">
        <v>85</v>
      </c>
    </row>
    <row r="37" spans="1:6" x14ac:dyDescent="0.25">
      <c r="A37" s="25" t="s">
        <v>80</v>
      </c>
      <c r="E37" s="29"/>
    </row>
    <row r="38" spans="1:6" x14ac:dyDescent="0.25">
      <c r="A38" s="25"/>
    </row>
    <row r="39" spans="1:6" x14ac:dyDescent="0.25">
      <c r="A39" s="25"/>
    </row>
    <row r="40" spans="1:6" x14ac:dyDescent="0.25">
      <c r="A40" s="25"/>
    </row>
    <row r="41" spans="1:6" x14ac:dyDescent="0.25">
      <c r="A41" s="25"/>
    </row>
    <row r="44" spans="1:6" x14ac:dyDescent="0.25">
      <c r="A44" s="22" t="s">
        <v>76</v>
      </c>
      <c r="E44" s="13">
        <f>E8+E21+E34</f>
        <v>18975.43</v>
      </c>
    </row>
    <row r="47" spans="1:6" x14ac:dyDescent="0.25">
      <c r="A47" s="22" t="s">
        <v>83</v>
      </c>
      <c r="E47" s="30" t="s">
        <v>86</v>
      </c>
    </row>
    <row r="48" spans="1:6" x14ac:dyDescent="0.25">
      <c r="E48" s="30"/>
    </row>
  </sheetData>
  <mergeCells count="9">
    <mergeCell ref="E36:E37"/>
    <mergeCell ref="E47:E48"/>
    <mergeCell ref="A1:P1"/>
    <mergeCell ref="A11:A14"/>
    <mergeCell ref="A24:A28"/>
    <mergeCell ref="A37:A41"/>
    <mergeCell ref="J11:J13"/>
    <mergeCell ref="E10:E11"/>
    <mergeCell ref="E23:E2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9"/>
  <sheetViews>
    <sheetView showGridLines="0" workbookViewId="0">
      <selection activeCell="E46" sqref="E46:E47"/>
    </sheetView>
  </sheetViews>
  <sheetFormatPr defaultRowHeight="15" x14ac:dyDescent="0.25"/>
  <cols>
    <col min="1" max="1" width="31.28515625" bestFit="1" customWidth="1"/>
    <col min="2" max="2" width="10.28515625" bestFit="1" customWidth="1"/>
    <col min="3" max="3" width="9.140625" style="1" bestFit="1" customWidth="1"/>
    <col min="4" max="4" width="4.7109375" style="2" bestFit="1" customWidth="1"/>
    <col min="5" max="5" width="14.42578125" style="1" customWidth="1"/>
    <col min="6" max="6" width="9.7109375" style="2" bestFit="1" customWidth="1"/>
    <col min="10" max="10" width="32.5703125" bestFit="1" customWidth="1"/>
    <col min="11" max="11" width="9.85546875" bestFit="1" customWidth="1"/>
    <col min="12" max="12" width="9.140625" style="1" bestFit="1" customWidth="1"/>
    <col min="13" max="13" width="4.7109375" style="2" bestFit="1" customWidth="1"/>
    <col min="14" max="14" width="10.7109375" style="1" bestFit="1" customWidth="1"/>
    <col min="15" max="15" width="10.28515625" style="2" bestFit="1" customWidth="1"/>
    <col min="16" max="16" width="20.28515625" style="1" bestFit="1" customWidth="1"/>
  </cols>
  <sheetData>
    <row r="1" spans="1:16" x14ac:dyDescent="0.25">
      <c r="A1" s="19" t="s">
        <v>40</v>
      </c>
      <c r="B1" s="19"/>
      <c r="C1" s="19"/>
      <c r="D1" s="19"/>
      <c r="E1" s="19"/>
      <c r="F1" s="19"/>
      <c r="G1" s="18"/>
      <c r="H1" s="18"/>
      <c r="I1" s="18"/>
      <c r="J1" s="19"/>
      <c r="K1" s="19"/>
      <c r="L1" s="19"/>
      <c r="M1" s="19"/>
      <c r="N1" s="19"/>
      <c r="O1" s="19"/>
      <c r="P1" s="19"/>
    </row>
    <row r="2" spans="1:16" s="3" customFormat="1" x14ac:dyDescent="0.25">
      <c r="A2" s="7" t="s">
        <v>0</v>
      </c>
      <c r="B2" s="7" t="s">
        <v>1</v>
      </c>
      <c r="C2" s="8" t="s">
        <v>3</v>
      </c>
      <c r="D2" s="9" t="s">
        <v>2</v>
      </c>
      <c r="E2" s="8" t="s">
        <v>4</v>
      </c>
      <c r="F2" s="9" t="s">
        <v>5</v>
      </c>
      <c r="J2" s="7" t="s">
        <v>0</v>
      </c>
      <c r="K2" s="7" t="s">
        <v>1</v>
      </c>
      <c r="L2" s="8" t="s">
        <v>3</v>
      </c>
      <c r="M2" s="9" t="s">
        <v>2</v>
      </c>
      <c r="N2" s="8" t="s">
        <v>4</v>
      </c>
      <c r="O2" s="9" t="s">
        <v>7</v>
      </c>
      <c r="P2" s="8" t="s">
        <v>6</v>
      </c>
    </row>
    <row r="3" spans="1:16" x14ac:dyDescent="0.25">
      <c r="A3" s="10" t="s">
        <v>8</v>
      </c>
      <c r="B3" s="10" t="s">
        <v>22</v>
      </c>
      <c r="C3" s="11">
        <v>1171.75</v>
      </c>
      <c r="D3" s="12">
        <v>1</v>
      </c>
      <c r="E3" s="11">
        <f>C3*D3</f>
        <v>1171.75</v>
      </c>
      <c r="F3" s="12" t="s">
        <v>10</v>
      </c>
      <c r="J3" s="10" t="s">
        <v>8</v>
      </c>
      <c r="K3" s="10" t="s">
        <v>22</v>
      </c>
      <c r="L3" s="11">
        <v>1171.75</v>
      </c>
      <c r="M3" s="12">
        <v>1</v>
      </c>
      <c r="N3" s="11">
        <f>L3*M3</f>
        <v>1171.75</v>
      </c>
      <c r="O3" s="12">
        <v>3</v>
      </c>
      <c r="P3" s="11">
        <f>N3</f>
        <v>1171.75</v>
      </c>
    </row>
    <row r="4" spans="1:16" x14ac:dyDescent="0.25">
      <c r="A4" s="10" t="s">
        <v>11</v>
      </c>
      <c r="B4" s="10" t="s">
        <v>21</v>
      </c>
      <c r="C4" s="11">
        <v>44.5</v>
      </c>
      <c r="D4" s="12">
        <v>10</v>
      </c>
      <c r="E4" s="11">
        <f t="shared" ref="E4:E7" si="0">C4*D4</f>
        <v>445</v>
      </c>
      <c r="F4" s="12" t="s">
        <v>10</v>
      </c>
      <c r="J4" s="10" t="s">
        <v>11</v>
      </c>
      <c r="K4" s="10" t="s">
        <v>21</v>
      </c>
      <c r="L4" s="11">
        <v>44.5</v>
      </c>
      <c r="M4" s="12">
        <v>10</v>
      </c>
      <c r="N4" s="11">
        <f t="shared" ref="N4" si="1">L4*M4</f>
        <v>445</v>
      </c>
      <c r="O4" s="12">
        <v>3</v>
      </c>
      <c r="P4" s="11">
        <f>N4</f>
        <v>445</v>
      </c>
    </row>
    <row r="5" spans="1:16" x14ac:dyDescent="0.25">
      <c r="A5" s="10" t="s">
        <v>13</v>
      </c>
      <c r="B5" s="10" t="s">
        <v>20</v>
      </c>
      <c r="C5" s="11">
        <v>710.5</v>
      </c>
      <c r="D5" s="12">
        <v>10</v>
      </c>
      <c r="E5" s="11">
        <f t="shared" si="0"/>
        <v>7105</v>
      </c>
      <c r="F5" s="12" t="s">
        <v>10</v>
      </c>
      <c r="J5" s="10" t="s">
        <v>16</v>
      </c>
      <c r="K5" s="10" t="s">
        <v>17</v>
      </c>
      <c r="L5" s="11">
        <v>132.88</v>
      </c>
      <c r="M5" s="12">
        <v>10</v>
      </c>
      <c r="N5" s="11">
        <f t="shared" ref="N4:N5" si="2">L5*M5</f>
        <v>1328.8</v>
      </c>
      <c r="O5" s="12">
        <v>3</v>
      </c>
      <c r="P5" s="11">
        <f>N5*O5</f>
        <v>3986.3999999999996</v>
      </c>
    </row>
    <row r="6" spans="1:16" x14ac:dyDescent="0.25">
      <c r="A6" s="10" t="s">
        <v>14</v>
      </c>
      <c r="B6" s="10" t="s">
        <v>19</v>
      </c>
      <c r="C6" s="11">
        <v>939.75</v>
      </c>
      <c r="D6" s="12">
        <v>1</v>
      </c>
      <c r="E6" s="11">
        <f t="shared" si="0"/>
        <v>939.75</v>
      </c>
      <c r="F6" s="12" t="s">
        <v>10</v>
      </c>
      <c r="P6" s="13">
        <f>SUM(P3:P5)</f>
        <v>5603.15</v>
      </c>
    </row>
    <row r="7" spans="1:16" x14ac:dyDescent="0.25">
      <c r="A7" s="10" t="s">
        <v>15</v>
      </c>
      <c r="B7" s="10" t="s">
        <v>18</v>
      </c>
      <c r="C7" s="11">
        <v>103</v>
      </c>
      <c r="D7" s="12">
        <v>10</v>
      </c>
      <c r="E7" s="11">
        <f t="shared" si="0"/>
        <v>1030</v>
      </c>
      <c r="F7" s="12" t="s">
        <v>10</v>
      </c>
    </row>
    <row r="8" spans="1:16" x14ac:dyDescent="0.25">
      <c r="E8" s="13">
        <f>SUM(E3:E7)</f>
        <v>10691.5</v>
      </c>
    </row>
    <row r="10" spans="1:16" x14ac:dyDescent="0.25">
      <c r="A10" s="22" t="s">
        <v>78</v>
      </c>
      <c r="E10" s="29" t="s">
        <v>84</v>
      </c>
      <c r="J10" s="22" t="s">
        <v>78</v>
      </c>
      <c r="P10" s="31" t="s">
        <v>85</v>
      </c>
    </row>
    <row r="11" spans="1:16" ht="15" customHeight="1" x14ac:dyDescent="0.25">
      <c r="A11" s="24" t="s">
        <v>79</v>
      </c>
      <c r="E11" s="29"/>
      <c r="J11" s="24" t="s">
        <v>81</v>
      </c>
    </row>
    <row r="12" spans="1:16" x14ac:dyDescent="0.25">
      <c r="A12" s="24"/>
      <c r="E12" s="23"/>
      <c r="J12" s="24"/>
    </row>
    <row r="13" spans="1:16" x14ac:dyDescent="0.25">
      <c r="A13" s="24"/>
      <c r="E13" s="23"/>
      <c r="J13" s="24"/>
    </row>
    <row r="14" spans="1:16" x14ac:dyDescent="0.25">
      <c r="A14" s="24"/>
      <c r="E14" s="23"/>
      <c r="J14" s="26"/>
    </row>
    <row r="16" spans="1:16" s="3" customFormat="1" x14ac:dyDescent="0.25">
      <c r="A16" s="7" t="s">
        <v>0</v>
      </c>
      <c r="B16" s="7" t="s">
        <v>1</v>
      </c>
      <c r="C16" s="8" t="s">
        <v>3</v>
      </c>
      <c r="D16" s="9" t="s">
        <v>2</v>
      </c>
      <c r="E16" s="8" t="s">
        <v>4</v>
      </c>
      <c r="F16" s="9" t="s">
        <v>5</v>
      </c>
      <c r="J16" s="7" t="s">
        <v>0</v>
      </c>
      <c r="K16" s="7" t="s">
        <v>1</v>
      </c>
      <c r="L16" s="8" t="s">
        <v>3</v>
      </c>
      <c r="M16" s="9" t="s">
        <v>2</v>
      </c>
      <c r="N16" s="8" t="s">
        <v>4</v>
      </c>
      <c r="O16" s="9" t="s">
        <v>7</v>
      </c>
      <c r="P16" s="8" t="s">
        <v>6</v>
      </c>
    </row>
    <row r="17" spans="1:16" x14ac:dyDescent="0.25">
      <c r="A17" s="10" t="s">
        <v>8</v>
      </c>
      <c r="B17" s="10" t="s">
        <v>22</v>
      </c>
      <c r="C17" s="11">
        <v>1171.75</v>
      </c>
      <c r="D17" s="12">
        <v>1</v>
      </c>
      <c r="E17" s="11">
        <f>C17*D17</f>
        <v>1171.75</v>
      </c>
      <c r="F17" s="12" t="s">
        <v>10</v>
      </c>
      <c r="J17" s="10" t="s">
        <v>8</v>
      </c>
      <c r="K17" s="10" t="s">
        <v>22</v>
      </c>
      <c r="L17" s="11">
        <v>1171.75</v>
      </c>
      <c r="M17" s="12">
        <v>1</v>
      </c>
      <c r="N17" s="11">
        <f>L17*M17</f>
        <v>1171.75</v>
      </c>
      <c r="O17" s="12">
        <v>6</v>
      </c>
      <c r="P17" s="11">
        <f>N17</f>
        <v>1171.75</v>
      </c>
    </row>
    <row r="18" spans="1:16" x14ac:dyDescent="0.25">
      <c r="A18" s="10" t="s">
        <v>28</v>
      </c>
      <c r="B18" s="10" t="s">
        <v>32</v>
      </c>
      <c r="C18" s="11">
        <v>9028.25</v>
      </c>
      <c r="D18" s="12">
        <v>1</v>
      </c>
      <c r="E18" s="11">
        <f t="shared" ref="E18:E19" si="3">C18*D18</f>
        <v>9028.25</v>
      </c>
      <c r="F18" s="12" t="s">
        <v>10</v>
      </c>
      <c r="J18" s="10" t="s">
        <v>11</v>
      </c>
      <c r="K18" s="10" t="s">
        <v>21</v>
      </c>
      <c r="L18" s="11">
        <v>44.5</v>
      </c>
      <c r="M18" s="12">
        <v>10</v>
      </c>
      <c r="N18" s="11">
        <f t="shared" ref="N18" si="4">L18*M18</f>
        <v>445</v>
      </c>
      <c r="O18" s="12">
        <v>6</v>
      </c>
      <c r="P18" s="11">
        <f>N18</f>
        <v>445</v>
      </c>
    </row>
    <row r="19" spans="1:16" x14ac:dyDescent="0.25">
      <c r="A19" s="10" t="s">
        <v>29</v>
      </c>
      <c r="B19" s="10" t="s">
        <v>33</v>
      </c>
      <c r="C19" s="11">
        <v>143.88</v>
      </c>
      <c r="D19" s="12">
        <v>10</v>
      </c>
      <c r="E19" s="11">
        <f t="shared" si="3"/>
        <v>1438.8</v>
      </c>
      <c r="F19" s="12" t="s">
        <v>10</v>
      </c>
      <c r="J19" s="10" t="s">
        <v>16</v>
      </c>
      <c r="K19" s="10" t="s">
        <v>17</v>
      </c>
      <c r="L19" s="11">
        <v>132.88</v>
      </c>
      <c r="M19" s="12">
        <v>10</v>
      </c>
      <c r="N19" s="11">
        <f t="shared" ref="N18:N19" si="5">L19*M19</f>
        <v>1328.8</v>
      </c>
      <c r="O19" s="12">
        <v>6</v>
      </c>
      <c r="P19" s="11">
        <f>N19*O19</f>
        <v>7972.7999999999993</v>
      </c>
    </row>
    <row r="20" spans="1:16" x14ac:dyDescent="0.25">
      <c r="E20" s="13">
        <f>SUM(E17:E19)</f>
        <v>11638.8</v>
      </c>
      <c r="P20" s="13">
        <f>SUM(P17:P19)</f>
        <v>9589.5499999999993</v>
      </c>
    </row>
    <row r="21" spans="1:16" x14ac:dyDescent="0.25">
      <c r="E21" s="23"/>
      <c r="P21" s="23"/>
    </row>
    <row r="22" spans="1:16" x14ac:dyDescent="0.25">
      <c r="A22" s="22" t="s">
        <v>78</v>
      </c>
      <c r="E22" s="29" t="s">
        <v>85</v>
      </c>
    </row>
    <row r="23" spans="1:16" x14ac:dyDescent="0.25">
      <c r="A23" s="25" t="s">
        <v>80</v>
      </c>
      <c r="E23" s="29"/>
    </row>
    <row r="24" spans="1:16" x14ac:dyDescent="0.25">
      <c r="A24" s="25"/>
    </row>
    <row r="25" spans="1:16" x14ac:dyDescent="0.25">
      <c r="A25" s="25"/>
    </row>
    <row r="26" spans="1:16" x14ac:dyDescent="0.25">
      <c r="A26" s="25"/>
    </row>
    <row r="27" spans="1:16" x14ac:dyDescent="0.25">
      <c r="A27" s="25"/>
    </row>
    <row r="29" spans="1:16" s="3" customFormat="1" x14ac:dyDescent="0.25">
      <c r="A29" s="7" t="s">
        <v>0</v>
      </c>
      <c r="B29" s="7" t="s">
        <v>1</v>
      </c>
      <c r="C29" s="8" t="s">
        <v>3</v>
      </c>
      <c r="D29" s="9" t="s">
        <v>2</v>
      </c>
      <c r="E29" s="8" t="s">
        <v>4</v>
      </c>
      <c r="F29" s="9" t="s">
        <v>5</v>
      </c>
      <c r="L29" s="4"/>
      <c r="M29" s="5"/>
      <c r="N29" s="4"/>
      <c r="O29" s="5"/>
      <c r="P29" s="4"/>
    </row>
    <row r="30" spans="1:16" x14ac:dyDescent="0.25">
      <c r="A30" s="10" t="s">
        <v>8</v>
      </c>
      <c r="B30" s="10" t="s">
        <v>22</v>
      </c>
      <c r="C30" s="11">
        <v>1171.75</v>
      </c>
      <c r="D30" s="12">
        <v>1</v>
      </c>
      <c r="E30" s="11">
        <f>C30*D30</f>
        <v>1171.75</v>
      </c>
      <c r="F30" s="12" t="s">
        <v>10</v>
      </c>
    </row>
    <row r="31" spans="1:16" x14ac:dyDescent="0.25">
      <c r="A31" s="10" t="s">
        <v>47</v>
      </c>
      <c r="B31" s="10" t="s">
        <v>34</v>
      </c>
      <c r="C31" s="11">
        <v>4841.38</v>
      </c>
      <c r="D31" s="12">
        <v>1</v>
      </c>
      <c r="E31" s="11">
        <f t="shared" ref="E31:E32" si="6">C31*D31</f>
        <v>4841.38</v>
      </c>
      <c r="F31" s="12" t="s">
        <v>10</v>
      </c>
    </row>
    <row r="32" spans="1:16" x14ac:dyDescent="0.25">
      <c r="A32" s="10" t="s">
        <v>49</v>
      </c>
      <c r="B32" s="10" t="s">
        <v>35</v>
      </c>
      <c r="C32" s="11">
        <v>47.5</v>
      </c>
      <c r="D32" s="12">
        <v>10</v>
      </c>
      <c r="E32" s="11">
        <f t="shared" si="6"/>
        <v>475</v>
      </c>
      <c r="F32" s="12" t="s">
        <v>10</v>
      </c>
    </row>
    <row r="33" spans="1:5" x14ac:dyDescent="0.25">
      <c r="E33" s="13">
        <f>SUM(E30:E32)</f>
        <v>6488.13</v>
      </c>
    </row>
    <row r="35" spans="1:5" x14ac:dyDescent="0.25">
      <c r="A35" s="22" t="s">
        <v>78</v>
      </c>
      <c r="E35" s="29" t="s">
        <v>85</v>
      </c>
    </row>
    <row r="36" spans="1:5" x14ac:dyDescent="0.25">
      <c r="A36" s="25" t="s">
        <v>80</v>
      </c>
      <c r="E36" s="29"/>
    </row>
    <row r="37" spans="1:5" x14ac:dyDescent="0.25">
      <c r="A37" s="25"/>
    </row>
    <row r="38" spans="1:5" x14ac:dyDescent="0.25">
      <c r="A38" s="25"/>
    </row>
    <row r="39" spans="1:5" x14ac:dyDescent="0.25">
      <c r="A39" s="25"/>
    </row>
    <row r="40" spans="1:5" x14ac:dyDescent="0.25">
      <c r="A40" s="25"/>
    </row>
    <row r="43" spans="1:5" x14ac:dyDescent="0.25">
      <c r="A43" s="22" t="s">
        <v>76</v>
      </c>
      <c r="E43" s="13">
        <f>E8+E20+E33</f>
        <v>28818.43</v>
      </c>
    </row>
    <row r="46" spans="1:5" x14ac:dyDescent="0.25">
      <c r="A46" s="22" t="s">
        <v>83</v>
      </c>
      <c r="E46" s="29" t="s">
        <v>86</v>
      </c>
    </row>
    <row r="47" spans="1:5" x14ac:dyDescent="0.25">
      <c r="E47" s="29"/>
    </row>
    <row r="49" spans="1:16" x14ac:dyDescent="0.25">
      <c r="A49" s="18" t="s">
        <v>50</v>
      </c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</row>
    <row r="52" spans="1:16" s="3" customFormat="1" x14ac:dyDescent="0.25">
      <c r="A52" s="7" t="s">
        <v>0</v>
      </c>
      <c r="B52" s="7" t="s">
        <v>1</v>
      </c>
      <c r="C52" s="8" t="s">
        <v>3</v>
      </c>
      <c r="D52" s="9" t="s">
        <v>2</v>
      </c>
      <c r="E52" s="8" t="s">
        <v>4</v>
      </c>
      <c r="F52" s="9" t="s">
        <v>5</v>
      </c>
      <c r="L52" s="4"/>
      <c r="M52" s="5"/>
      <c r="N52" s="4"/>
      <c r="O52" s="5"/>
      <c r="P52" s="4"/>
    </row>
    <row r="53" spans="1:16" x14ac:dyDescent="0.25">
      <c r="A53" s="10" t="s">
        <v>8</v>
      </c>
      <c r="B53" s="10" t="s">
        <v>23</v>
      </c>
      <c r="C53" s="11">
        <v>390.5</v>
      </c>
      <c r="D53" s="12">
        <v>1</v>
      </c>
      <c r="E53" s="11">
        <f>C53*D53</f>
        <v>390.5</v>
      </c>
      <c r="F53" s="12" t="s">
        <v>10</v>
      </c>
    </row>
    <row r="54" spans="1:16" x14ac:dyDescent="0.25">
      <c r="A54" s="10" t="s">
        <v>11</v>
      </c>
      <c r="B54" s="10" t="s">
        <v>24</v>
      </c>
      <c r="C54" s="11">
        <v>14.75</v>
      </c>
      <c r="D54" s="12">
        <v>10</v>
      </c>
      <c r="E54" s="11">
        <f t="shared" ref="E54:E57" si="7">C54*D54</f>
        <v>147.5</v>
      </c>
      <c r="F54" s="12" t="s">
        <v>10</v>
      </c>
    </row>
    <row r="55" spans="1:16" x14ac:dyDescent="0.25">
      <c r="A55" s="10" t="s">
        <v>13</v>
      </c>
      <c r="B55" s="10" t="s">
        <v>25</v>
      </c>
      <c r="C55" s="11">
        <v>260.75</v>
      </c>
      <c r="D55" s="12">
        <v>10</v>
      </c>
      <c r="E55" s="11">
        <f t="shared" si="7"/>
        <v>2607.5</v>
      </c>
      <c r="F55" s="12" t="s">
        <v>10</v>
      </c>
    </row>
    <row r="56" spans="1:16" x14ac:dyDescent="0.25">
      <c r="A56" s="10" t="s">
        <v>14</v>
      </c>
      <c r="B56" s="10" t="s">
        <v>26</v>
      </c>
      <c r="C56" s="11">
        <v>313.25</v>
      </c>
      <c r="D56" s="12">
        <v>1</v>
      </c>
      <c r="E56" s="11">
        <f t="shared" si="7"/>
        <v>313.25</v>
      </c>
      <c r="F56" s="12" t="s">
        <v>10</v>
      </c>
    </row>
    <row r="57" spans="1:16" x14ac:dyDescent="0.25">
      <c r="A57" s="10" t="s">
        <v>15</v>
      </c>
      <c r="B57" s="10" t="s">
        <v>27</v>
      </c>
      <c r="C57" s="11">
        <v>34.25</v>
      </c>
      <c r="D57" s="12">
        <v>10</v>
      </c>
      <c r="E57" s="11">
        <f t="shared" si="7"/>
        <v>342.5</v>
      </c>
      <c r="F57" s="12" t="s">
        <v>10</v>
      </c>
    </row>
    <row r="58" spans="1:16" x14ac:dyDescent="0.25">
      <c r="E58" s="13">
        <f>SUM(E53:E57)</f>
        <v>3801.25</v>
      </c>
    </row>
    <row r="61" spans="1:16" x14ac:dyDescent="0.25">
      <c r="E61" s="13">
        <f>E8+E58</f>
        <v>14492.75</v>
      </c>
    </row>
    <row r="65" spans="1:16" s="3" customFormat="1" x14ac:dyDescent="0.25">
      <c r="A65" s="7" t="s">
        <v>0</v>
      </c>
      <c r="B65" s="7" t="s">
        <v>1</v>
      </c>
      <c r="C65" s="8" t="s">
        <v>3</v>
      </c>
      <c r="D65" s="9" t="s">
        <v>2</v>
      </c>
      <c r="E65" s="8" t="s">
        <v>4</v>
      </c>
      <c r="F65" s="9" t="s">
        <v>5</v>
      </c>
      <c r="L65" s="4"/>
      <c r="M65" s="5"/>
      <c r="N65" s="4"/>
      <c r="O65" s="5"/>
      <c r="P65" s="4"/>
    </row>
    <row r="66" spans="1:16" x14ac:dyDescent="0.25">
      <c r="A66" s="10" t="s">
        <v>8</v>
      </c>
      <c r="B66" s="10" t="s">
        <v>23</v>
      </c>
      <c r="C66" s="11">
        <v>390.5</v>
      </c>
      <c r="D66" s="12">
        <v>1</v>
      </c>
      <c r="E66" s="11">
        <f>C66*D66</f>
        <v>390.5</v>
      </c>
      <c r="F66" s="12" t="s">
        <v>10</v>
      </c>
    </row>
    <row r="67" spans="1:16" x14ac:dyDescent="0.25">
      <c r="A67" s="10" t="s">
        <v>28</v>
      </c>
      <c r="B67" s="10" t="s">
        <v>36</v>
      </c>
      <c r="C67" s="11">
        <v>3009.5</v>
      </c>
      <c r="D67" s="12">
        <v>1</v>
      </c>
      <c r="E67" s="11">
        <f t="shared" ref="E67:E68" si="8">C67*D67</f>
        <v>3009.5</v>
      </c>
      <c r="F67" s="12" t="s">
        <v>10</v>
      </c>
    </row>
    <row r="68" spans="1:16" x14ac:dyDescent="0.25">
      <c r="A68" s="10" t="s">
        <v>29</v>
      </c>
      <c r="B68" s="10" t="s">
        <v>37</v>
      </c>
      <c r="C68" s="11">
        <v>48</v>
      </c>
      <c r="D68" s="12">
        <v>10</v>
      </c>
      <c r="E68" s="11">
        <f t="shared" si="8"/>
        <v>480</v>
      </c>
      <c r="F68" s="12" t="s">
        <v>10</v>
      </c>
    </row>
    <row r="69" spans="1:16" x14ac:dyDescent="0.25">
      <c r="E69" s="13">
        <f>SUM(E66:E68)</f>
        <v>3880</v>
      </c>
    </row>
    <row r="71" spans="1:16" s="3" customFormat="1" x14ac:dyDescent="0.25">
      <c r="A71" s="7" t="s">
        <v>0</v>
      </c>
      <c r="B71" s="7" t="s">
        <v>1</v>
      </c>
      <c r="C71" s="8" t="s">
        <v>3</v>
      </c>
      <c r="D71" s="9" t="s">
        <v>2</v>
      </c>
      <c r="E71" s="8" t="s">
        <v>4</v>
      </c>
      <c r="F71" s="9" t="s">
        <v>5</v>
      </c>
      <c r="L71" s="4"/>
      <c r="M71" s="5"/>
      <c r="N71" s="4"/>
      <c r="O71" s="5"/>
      <c r="P71" s="4"/>
    </row>
    <row r="72" spans="1:16" x14ac:dyDescent="0.25">
      <c r="A72" s="10" t="s">
        <v>8</v>
      </c>
      <c r="B72" s="10" t="s">
        <v>23</v>
      </c>
      <c r="C72" s="11">
        <v>390.5</v>
      </c>
      <c r="D72" s="12">
        <v>1</v>
      </c>
      <c r="E72" s="11">
        <f>C72*D72</f>
        <v>390.5</v>
      </c>
      <c r="F72" s="12" t="s">
        <v>10</v>
      </c>
    </row>
    <row r="73" spans="1:16" x14ac:dyDescent="0.25">
      <c r="A73" s="10" t="s">
        <v>30</v>
      </c>
      <c r="B73" s="10" t="s">
        <v>38</v>
      </c>
      <c r="C73" s="11">
        <v>1613.75</v>
      </c>
      <c r="D73" s="12">
        <v>1</v>
      </c>
      <c r="E73" s="11">
        <f t="shared" ref="E73:E74" si="9">C73*D73</f>
        <v>1613.75</v>
      </c>
      <c r="F73" s="12" t="s">
        <v>10</v>
      </c>
    </row>
    <row r="74" spans="1:16" x14ac:dyDescent="0.25">
      <c r="A74" s="10" t="s">
        <v>31</v>
      </c>
      <c r="B74" s="10" t="s">
        <v>39</v>
      </c>
      <c r="C74" s="11">
        <v>15.75</v>
      </c>
      <c r="D74" s="12">
        <v>10</v>
      </c>
      <c r="E74" s="11">
        <f t="shared" si="9"/>
        <v>157.5</v>
      </c>
      <c r="F74" s="12" t="s">
        <v>10</v>
      </c>
    </row>
    <row r="75" spans="1:16" x14ac:dyDescent="0.25">
      <c r="E75" s="13">
        <f>SUM(E72:E74)</f>
        <v>2161.75</v>
      </c>
    </row>
    <row r="79" spans="1:16" x14ac:dyDescent="0.25">
      <c r="A79" s="22" t="s">
        <v>77</v>
      </c>
      <c r="E79" s="13">
        <f>E58+E69+E75</f>
        <v>9843</v>
      </c>
    </row>
  </sheetData>
  <mergeCells count="10">
    <mergeCell ref="A1:P1"/>
    <mergeCell ref="A49:P49"/>
    <mergeCell ref="A11:A14"/>
    <mergeCell ref="J11:J13"/>
    <mergeCell ref="A23:A27"/>
    <mergeCell ref="A36:A40"/>
    <mergeCell ref="E10:E11"/>
    <mergeCell ref="E22:E23"/>
    <mergeCell ref="E35:E36"/>
    <mergeCell ref="E46:E47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6"/>
  <sheetViews>
    <sheetView showGridLines="0" workbookViewId="0">
      <selection activeCell="G16" sqref="G16"/>
    </sheetView>
  </sheetViews>
  <sheetFormatPr defaultRowHeight="15" x14ac:dyDescent="0.25"/>
  <cols>
    <col min="1" max="1" width="31.28515625" bestFit="1" customWidth="1"/>
    <col min="2" max="2" width="10.42578125" bestFit="1" customWidth="1"/>
    <col min="3" max="3" width="9.140625" style="1" bestFit="1" customWidth="1"/>
    <col min="4" max="4" width="4.7109375" bestFit="1" customWidth="1"/>
    <col min="5" max="5" width="14.5703125" style="1" customWidth="1"/>
    <col min="6" max="6" width="9.7109375" bestFit="1" customWidth="1"/>
    <col min="10" max="10" width="29.140625" customWidth="1"/>
    <col min="11" max="11" width="9.7109375" bestFit="1" customWidth="1"/>
    <col min="12" max="12" width="7.5703125" style="1" bestFit="1" customWidth="1"/>
    <col min="13" max="13" width="4.7109375" bestFit="1" customWidth="1"/>
    <col min="14" max="14" width="10.7109375" style="1" bestFit="1" customWidth="1"/>
    <col min="15" max="15" width="10.28515625" style="6" bestFit="1" customWidth="1"/>
    <col min="16" max="16" width="20.28515625" bestFit="1" customWidth="1"/>
  </cols>
  <sheetData>
    <row r="1" spans="1:16" x14ac:dyDescent="0.25">
      <c r="A1" s="19" t="s">
        <v>40</v>
      </c>
      <c r="B1" s="19"/>
      <c r="C1" s="19"/>
      <c r="D1" s="19"/>
      <c r="E1" s="19"/>
      <c r="F1" s="19"/>
      <c r="G1" s="18"/>
      <c r="H1" s="18"/>
      <c r="I1" s="18"/>
      <c r="J1" s="19"/>
      <c r="K1" s="19"/>
      <c r="L1" s="19"/>
      <c r="M1" s="19"/>
      <c r="N1" s="19"/>
      <c r="O1" s="19"/>
      <c r="P1" s="19"/>
    </row>
    <row r="2" spans="1:16" s="3" customFormat="1" x14ac:dyDescent="0.25">
      <c r="A2" s="7" t="s">
        <v>0</v>
      </c>
      <c r="B2" s="7" t="s">
        <v>1</v>
      </c>
      <c r="C2" s="8" t="s">
        <v>3</v>
      </c>
      <c r="D2" s="9" t="s">
        <v>2</v>
      </c>
      <c r="E2" s="8" t="s">
        <v>4</v>
      </c>
      <c r="F2" s="9" t="s">
        <v>5</v>
      </c>
      <c r="J2" s="7" t="s">
        <v>0</v>
      </c>
      <c r="K2" s="7" t="s">
        <v>1</v>
      </c>
      <c r="L2" s="8" t="s">
        <v>3</v>
      </c>
      <c r="M2" s="9" t="s">
        <v>2</v>
      </c>
      <c r="N2" s="8" t="s">
        <v>4</v>
      </c>
      <c r="O2" s="20" t="s">
        <v>7</v>
      </c>
      <c r="P2" s="8" t="s">
        <v>6</v>
      </c>
    </row>
    <row r="3" spans="1:16" x14ac:dyDescent="0.25">
      <c r="A3" s="10" t="s">
        <v>8</v>
      </c>
      <c r="B3" s="10" t="s">
        <v>22</v>
      </c>
      <c r="C3" s="11">
        <v>1171.75</v>
      </c>
      <c r="D3" s="12">
        <v>1</v>
      </c>
      <c r="E3" s="11">
        <f>C3*D3</f>
        <v>1171.75</v>
      </c>
      <c r="F3" s="12" t="s">
        <v>10</v>
      </c>
      <c r="J3" s="10" t="s">
        <v>70</v>
      </c>
      <c r="K3" s="10" t="s">
        <v>72</v>
      </c>
      <c r="L3" s="11">
        <v>159.38</v>
      </c>
      <c r="M3" s="10">
        <v>3</v>
      </c>
      <c r="N3" s="11">
        <f>L3*M3</f>
        <v>478.14</v>
      </c>
      <c r="O3" s="21">
        <v>2</v>
      </c>
      <c r="P3" s="11">
        <f>N3*O3</f>
        <v>956.28</v>
      </c>
    </row>
    <row r="4" spans="1:16" x14ac:dyDescent="0.25">
      <c r="A4" s="10" t="s">
        <v>11</v>
      </c>
      <c r="B4" s="10" t="s">
        <v>21</v>
      </c>
      <c r="C4" s="11">
        <v>44.5</v>
      </c>
      <c r="D4" s="12">
        <v>10</v>
      </c>
      <c r="E4" s="11">
        <f t="shared" ref="E4:E14" si="0">C4*D4</f>
        <v>445</v>
      </c>
      <c r="F4" s="12" t="s">
        <v>10</v>
      </c>
      <c r="J4" s="10" t="s">
        <v>69</v>
      </c>
      <c r="K4" s="10" t="s">
        <v>73</v>
      </c>
      <c r="L4" s="11">
        <v>318.75</v>
      </c>
      <c r="M4" s="10">
        <v>3</v>
      </c>
      <c r="N4" s="11">
        <f t="shared" ref="N4:N5" si="1">L4*M4</f>
        <v>956.25</v>
      </c>
      <c r="O4" s="21">
        <v>2</v>
      </c>
      <c r="P4" s="11">
        <f>N4*O4</f>
        <v>1912.5</v>
      </c>
    </row>
    <row r="5" spans="1:16" x14ac:dyDescent="0.25">
      <c r="A5" s="10" t="s">
        <v>14</v>
      </c>
      <c r="B5" s="10" t="s">
        <v>19</v>
      </c>
      <c r="C5" s="11">
        <v>939.75</v>
      </c>
      <c r="D5" s="12">
        <v>1</v>
      </c>
      <c r="E5" s="11">
        <f t="shared" si="0"/>
        <v>939.75</v>
      </c>
      <c r="F5" s="12" t="s">
        <v>10</v>
      </c>
      <c r="J5" s="10" t="s">
        <v>71</v>
      </c>
      <c r="K5" s="10" t="s">
        <v>74</v>
      </c>
      <c r="L5" s="11">
        <v>690.63</v>
      </c>
      <c r="M5" s="10">
        <v>4</v>
      </c>
      <c r="N5" s="11">
        <f t="shared" si="1"/>
        <v>2762.52</v>
      </c>
      <c r="O5" s="21">
        <v>2</v>
      </c>
      <c r="P5" s="11">
        <f>N5*O5</f>
        <v>5525.04</v>
      </c>
    </row>
    <row r="6" spans="1:16" x14ac:dyDescent="0.25">
      <c r="A6" s="10" t="s">
        <v>15</v>
      </c>
      <c r="B6" s="10" t="s">
        <v>18</v>
      </c>
      <c r="C6" s="11">
        <v>103</v>
      </c>
      <c r="D6" s="12">
        <v>10</v>
      </c>
      <c r="E6" s="11">
        <f t="shared" si="0"/>
        <v>1030</v>
      </c>
      <c r="F6" s="12" t="s">
        <v>10</v>
      </c>
      <c r="N6" s="11">
        <f>SUM(N3:N5)</f>
        <v>4196.91</v>
      </c>
      <c r="P6" s="13">
        <f>SUM(P3:P5)</f>
        <v>8393.82</v>
      </c>
    </row>
    <row r="7" spans="1:16" x14ac:dyDescent="0.25">
      <c r="A7" s="10" t="s">
        <v>47</v>
      </c>
      <c r="B7" s="10" t="s">
        <v>34</v>
      </c>
      <c r="C7" s="11">
        <v>4841.38</v>
      </c>
      <c r="D7" s="12">
        <v>1</v>
      </c>
      <c r="E7" s="11">
        <f t="shared" si="0"/>
        <v>4841.38</v>
      </c>
      <c r="F7" s="12" t="s">
        <v>10</v>
      </c>
    </row>
    <row r="8" spans="1:16" x14ac:dyDescent="0.25">
      <c r="A8" s="10" t="s">
        <v>49</v>
      </c>
      <c r="B8" s="10" t="s">
        <v>35</v>
      </c>
      <c r="C8" s="11">
        <v>47.5</v>
      </c>
      <c r="D8" s="12">
        <v>10</v>
      </c>
      <c r="E8" s="11">
        <f t="shared" si="0"/>
        <v>475</v>
      </c>
      <c r="F8" s="12" t="s">
        <v>10</v>
      </c>
    </row>
    <row r="9" spans="1:16" x14ac:dyDescent="0.25">
      <c r="A9" s="10" t="s">
        <v>51</v>
      </c>
      <c r="B9" s="10" t="s">
        <v>52</v>
      </c>
      <c r="C9" s="11">
        <v>1191.6300000000001</v>
      </c>
      <c r="D9" s="12">
        <v>1</v>
      </c>
      <c r="E9" s="11">
        <f t="shared" si="0"/>
        <v>1191.6300000000001</v>
      </c>
      <c r="F9" s="12" t="s">
        <v>10</v>
      </c>
    </row>
    <row r="10" spans="1:16" x14ac:dyDescent="0.25">
      <c r="A10" s="10" t="s">
        <v>53</v>
      </c>
      <c r="B10" s="10" t="s">
        <v>54</v>
      </c>
      <c r="C10" s="11">
        <v>277.38</v>
      </c>
      <c r="D10" s="12">
        <v>10</v>
      </c>
      <c r="E10" s="11">
        <f t="shared" si="0"/>
        <v>2773.8</v>
      </c>
      <c r="F10" s="12" t="s">
        <v>10</v>
      </c>
    </row>
    <row r="11" spans="1:16" x14ac:dyDescent="0.25">
      <c r="A11" s="10" t="s">
        <v>55</v>
      </c>
      <c r="B11" s="10" t="s">
        <v>56</v>
      </c>
      <c r="C11" s="11">
        <v>6431.88</v>
      </c>
      <c r="D11" s="12">
        <v>1</v>
      </c>
      <c r="E11" s="11">
        <f t="shared" si="0"/>
        <v>6431.88</v>
      </c>
      <c r="F11" s="12" t="s">
        <v>10</v>
      </c>
    </row>
    <row r="12" spans="1:16" x14ac:dyDescent="0.25">
      <c r="A12" s="10" t="s">
        <v>59</v>
      </c>
      <c r="B12" s="10" t="s">
        <v>60</v>
      </c>
      <c r="C12" s="11">
        <v>116.5</v>
      </c>
      <c r="D12" s="12">
        <v>3</v>
      </c>
      <c r="E12" s="11">
        <f>C12*D12</f>
        <v>349.5</v>
      </c>
      <c r="F12" s="12" t="s">
        <v>10</v>
      </c>
    </row>
    <row r="13" spans="1:16" x14ac:dyDescent="0.25">
      <c r="A13" s="10" t="s">
        <v>57</v>
      </c>
      <c r="B13" s="10" t="s">
        <v>58</v>
      </c>
      <c r="C13" s="11">
        <v>506.75</v>
      </c>
      <c r="D13" s="12">
        <v>3</v>
      </c>
      <c r="E13" s="11">
        <f t="shared" si="0"/>
        <v>1520.25</v>
      </c>
      <c r="F13" s="12" t="s">
        <v>10</v>
      </c>
    </row>
    <row r="14" spans="1:16" x14ac:dyDescent="0.25">
      <c r="A14" s="10" t="s">
        <v>61</v>
      </c>
      <c r="B14" s="10" t="s">
        <v>62</v>
      </c>
      <c r="C14" s="11">
        <v>1457.75</v>
      </c>
      <c r="D14" s="12">
        <v>4</v>
      </c>
      <c r="E14" s="11">
        <f t="shared" si="0"/>
        <v>5831</v>
      </c>
      <c r="F14" s="12" t="s">
        <v>10</v>
      </c>
    </row>
    <row r="15" spans="1:16" x14ac:dyDescent="0.25">
      <c r="A15" s="22" t="s">
        <v>76</v>
      </c>
      <c r="E15" s="13">
        <f>SUM(E3:E14)</f>
        <v>27000.940000000002</v>
      </c>
    </row>
    <row r="17" spans="1:16" ht="15" customHeight="1" x14ac:dyDescent="0.25">
      <c r="A17" s="27" t="s">
        <v>78</v>
      </c>
      <c r="D17" s="2"/>
      <c r="E17" s="29" t="s">
        <v>86</v>
      </c>
      <c r="F17" s="2"/>
      <c r="J17" s="22" t="s">
        <v>78</v>
      </c>
      <c r="M17" s="2"/>
      <c r="O17" s="2"/>
      <c r="P17" s="1"/>
    </row>
    <row r="18" spans="1:16" ht="15" customHeight="1" x14ac:dyDescent="0.25">
      <c r="A18" s="24" t="s">
        <v>82</v>
      </c>
      <c r="D18" s="2"/>
      <c r="E18" s="29"/>
      <c r="F18" s="2"/>
      <c r="J18" s="24" t="s">
        <v>81</v>
      </c>
      <c r="M18" s="2"/>
      <c r="O18" s="2"/>
      <c r="P18" s="1"/>
    </row>
    <row r="19" spans="1:16" x14ac:dyDescent="0.25">
      <c r="A19" s="24"/>
      <c r="D19" s="2"/>
      <c r="E19" s="23"/>
      <c r="F19" s="2"/>
      <c r="J19" s="24"/>
      <c r="M19" s="2"/>
      <c r="O19" s="2"/>
      <c r="P19" s="1"/>
    </row>
    <row r="20" spans="1:16" x14ac:dyDescent="0.25">
      <c r="A20" s="24"/>
      <c r="D20" s="2"/>
      <c r="E20" s="23"/>
      <c r="F20" s="2"/>
      <c r="J20" s="24"/>
      <c r="M20" s="2"/>
      <c r="O20" s="2"/>
      <c r="P20" s="1"/>
    </row>
    <row r="21" spans="1:16" x14ac:dyDescent="0.25">
      <c r="A21" s="24"/>
      <c r="D21" s="2"/>
      <c r="E21" s="23"/>
      <c r="F21" s="2"/>
      <c r="J21" s="26"/>
      <c r="M21" s="2"/>
      <c r="O21" s="2"/>
      <c r="P21" s="1"/>
    </row>
    <row r="22" spans="1:16" x14ac:dyDescent="0.25">
      <c r="A22" s="26"/>
      <c r="D22" s="2"/>
      <c r="E22" s="23"/>
      <c r="F22" s="2"/>
      <c r="J22" s="26"/>
      <c r="M22" s="2"/>
      <c r="O22" s="2"/>
      <c r="P22" s="1"/>
    </row>
    <row r="23" spans="1:16" x14ac:dyDescent="0.25">
      <c r="A23" s="7" t="s">
        <v>0</v>
      </c>
      <c r="B23" s="7" t="s">
        <v>1</v>
      </c>
      <c r="C23" s="8" t="s">
        <v>3</v>
      </c>
      <c r="D23" s="9" t="s">
        <v>2</v>
      </c>
      <c r="E23" s="8" t="s">
        <v>4</v>
      </c>
      <c r="F23" s="9" t="s">
        <v>5</v>
      </c>
    </row>
    <row r="24" spans="1:16" x14ac:dyDescent="0.25">
      <c r="A24" s="28" t="s">
        <v>8</v>
      </c>
      <c r="B24" s="10" t="s">
        <v>23</v>
      </c>
      <c r="C24" s="11">
        <v>390.5</v>
      </c>
      <c r="D24" s="12">
        <v>1</v>
      </c>
      <c r="E24" s="11">
        <f>C24*D24</f>
        <v>390.5</v>
      </c>
      <c r="F24" s="10" t="s">
        <v>10</v>
      </c>
    </row>
    <row r="25" spans="1:16" x14ac:dyDescent="0.25">
      <c r="A25" s="10" t="s">
        <v>11</v>
      </c>
      <c r="B25" s="10" t="s">
        <v>24</v>
      </c>
      <c r="C25" s="11">
        <v>16.75</v>
      </c>
      <c r="D25" s="12">
        <v>10</v>
      </c>
      <c r="E25" s="11">
        <f>C25*D25</f>
        <v>167.5</v>
      </c>
      <c r="F25" s="10" t="s">
        <v>10</v>
      </c>
    </row>
    <row r="26" spans="1:16" x14ac:dyDescent="0.25">
      <c r="A26" s="10" t="s">
        <v>14</v>
      </c>
      <c r="B26" s="10" t="s">
        <v>26</v>
      </c>
      <c r="C26" s="11">
        <v>313.25</v>
      </c>
      <c r="D26" s="12">
        <v>1</v>
      </c>
      <c r="E26" s="11">
        <f>C26*D26</f>
        <v>313.25</v>
      </c>
      <c r="F26" s="10" t="s">
        <v>10</v>
      </c>
    </row>
    <row r="27" spans="1:16" x14ac:dyDescent="0.25">
      <c r="A27" s="10" t="s">
        <v>15</v>
      </c>
      <c r="B27" s="10" t="s">
        <v>27</v>
      </c>
      <c r="C27" s="11">
        <v>38.75</v>
      </c>
      <c r="D27" s="12">
        <v>10</v>
      </c>
      <c r="E27" s="11">
        <f t="shared" ref="E27:E35" si="2">C27*D27</f>
        <v>387.5</v>
      </c>
      <c r="F27" s="10" t="s">
        <v>10</v>
      </c>
    </row>
    <row r="28" spans="1:16" x14ac:dyDescent="0.25">
      <c r="A28" s="10" t="s">
        <v>47</v>
      </c>
      <c r="B28" s="10" t="s">
        <v>38</v>
      </c>
      <c r="C28" s="11">
        <v>1613.75</v>
      </c>
      <c r="D28" s="12">
        <v>1</v>
      </c>
      <c r="E28" s="11">
        <f t="shared" si="2"/>
        <v>1613.75</v>
      </c>
      <c r="F28" s="10" t="s">
        <v>10</v>
      </c>
    </row>
    <row r="29" spans="1:16" x14ac:dyDescent="0.25">
      <c r="A29" s="10" t="s">
        <v>49</v>
      </c>
      <c r="B29" s="10" t="s">
        <v>39</v>
      </c>
      <c r="C29" s="11">
        <v>18</v>
      </c>
      <c r="D29" s="12">
        <v>10</v>
      </c>
      <c r="E29" s="11">
        <f t="shared" si="2"/>
        <v>180</v>
      </c>
      <c r="F29" s="10" t="s">
        <v>10</v>
      </c>
    </row>
    <row r="30" spans="1:16" x14ac:dyDescent="0.25">
      <c r="A30" s="10" t="s">
        <v>51</v>
      </c>
      <c r="B30" s="10" t="s">
        <v>63</v>
      </c>
      <c r="C30" s="11">
        <v>397.25</v>
      </c>
      <c r="D30" s="12">
        <v>1</v>
      </c>
      <c r="E30" s="11">
        <f t="shared" si="2"/>
        <v>397.25</v>
      </c>
      <c r="F30" s="10" t="s">
        <v>10</v>
      </c>
    </row>
    <row r="31" spans="1:16" x14ac:dyDescent="0.25">
      <c r="A31" s="10" t="s">
        <v>53</v>
      </c>
      <c r="B31" s="10" t="s">
        <v>64</v>
      </c>
      <c r="C31" s="11">
        <v>92.5</v>
      </c>
      <c r="D31" s="12">
        <v>10</v>
      </c>
      <c r="E31" s="11">
        <f t="shared" si="2"/>
        <v>925</v>
      </c>
      <c r="F31" s="10" t="s">
        <v>10</v>
      </c>
    </row>
    <row r="32" spans="1:16" x14ac:dyDescent="0.25">
      <c r="A32" s="10" t="s">
        <v>55</v>
      </c>
      <c r="B32" s="10" t="s">
        <v>65</v>
      </c>
      <c r="C32" s="11">
        <v>2144</v>
      </c>
      <c r="D32" s="12">
        <v>1</v>
      </c>
      <c r="E32" s="11">
        <f t="shared" si="2"/>
        <v>2144</v>
      </c>
      <c r="F32" s="10" t="s">
        <v>10</v>
      </c>
    </row>
    <row r="33" spans="1:6" x14ac:dyDescent="0.25">
      <c r="A33" s="10" t="s">
        <v>59</v>
      </c>
      <c r="B33" s="10" t="s">
        <v>66</v>
      </c>
      <c r="C33" s="11">
        <v>38.75</v>
      </c>
      <c r="D33" s="12">
        <v>3</v>
      </c>
      <c r="E33" s="11">
        <f t="shared" si="2"/>
        <v>116.25</v>
      </c>
      <c r="F33" s="10" t="s">
        <v>10</v>
      </c>
    </row>
    <row r="34" spans="1:6" x14ac:dyDescent="0.25">
      <c r="A34" s="10" t="s">
        <v>57</v>
      </c>
      <c r="B34" s="10" t="s">
        <v>67</v>
      </c>
      <c r="C34" s="11">
        <v>169</v>
      </c>
      <c r="D34" s="12">
        <v>3</v>
      </c>
      <c r="E34" s="11">
        <f t="shared" si="2"/>
        <v>507</v>
      </c>
      <c r="F34" s="10" t="s">
        <v>10</v>
      </c>
    </row>
    <row r="35" spans="1:6" x14ac:dyDescent="0.25">
      <c r="A35" s="10" t="s">
        <v>61</v>
      </c>
      <c r="B35" s="10" t="s">
        <v>68</v>
      </c>
      <c r="C35" s="11">
        <v>486</v>
      </c>
      <c r="D35" s="12">
        <v>4</v>
      </c>
      <c r="E35" s="11">
        <f t="shared" si="2"/>
        <v>1944</v>
      </c>
      <c r="F35" s="10" t="s">
        <v>10</v>
      </c>
    </row>
    <row r="36" spans="1:6" x14ac:dyDescent="0.25">
      <c r="A36" s="22" t="s">
        <v>77</v>
      </c>
      <c r="E36" s="13">
        <f>SUM(E24:E35)</f>
        <v>9086</v>
      </c>
    </row>
  </sheetData>
  <mergeCells count="4">
    <mergeCell ref="A1:P1"/>
    <mergeCell ref="A18:A21"/>
    <mergeCell ref="J18:J20"/>
    <mergeCell ref="E17:E1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O365 L Only</vt:lpstr>
      <vt:lpstr>O365 L&amp;SA</vt:lpstr>
      <vt:lpstr>CRM L&amp;SA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Hersh, William</dc:creator>
  <cp:lastModifiedBy>Hersh, William</cp:lastModifiedBy>
  <dcterms:created xsi:type="dcterms:W3CDTF">2014-11-21T20:30:26Z</dcterms:created>
  <dcterms:modified xsi:type="dcterms:W3CDTF">2016-07-18T15:00:08Z</dcterms:modified>
</cp:coreProperties>
</file>