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A:\EcommActivities\Virtual Event\SolutionsWebcast\Pro AV 101 - Projection\resources\"/>
    </mc:Choice>
  </mc:AlternateContent>
  <bookViews>
    <workbookView xWindow="-120" yWindow="-120" windowWidth="29040" windowHeight="15840"/>
  </bookViews>
  <sheets>
    <sheet name="Bill of Materials" sheetId="1" r:id="rId1"/>
    <sheet name="Line" sheetId="2" r:id="rId2"/>
  </sheets>
  <definedNames>
    <definedName name="_xlnm._FilterDatabase" localSheetId="1" hidden="1">Line!$M$8:$M$17</definedName>
    <definedName name="Calibri">'Bill of Materials'!$A$33:$J$33</definedName>
    <definedName name="_xlnm.Extract" localSheetId="1">Line!$N$8:$N$17</definedName>
  </definedNames>
  <calcPr calcId="162913"/>
  <pivotCaches>
    <pivotCache cacheId="3" r:id="rId3"/>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 i="1" l="1"/>
  <c r="B1" i="2" l="1"/>
  <c r="B3" i="2" l="1"/>
  <c r="K5" i="2" l="1"/>
  <c r="J5" i="2"/>
  <c r="I5" i="2"/>
  <c r="H5" i="2"/>
  <c r="G5" i="2"/>
  <c r="F5" i="2"/>
  <c r="E5" i="2"/>
  <c r="D5" i="2"/>
  <c r="C5" i="2"/>
  <c r="B5" i="2"/>
</calcChain>
</file>

<file path=xl/sharedStrings.xml><?xml version="1.0" encoding="utf-8"?>
<sst xmlns="http://schemas.openxmlformats.org/spreadsheetml/2006/main" count="66" uniqueCount="60">
  <si>
    <t>D&amp;H Distributing Co.</t>
  </si>
  <si>
    <t>Account Number:</t>
  </si>
  <si>
    <t>Date:</t>
  </si>
  <si>
    <t>Model</t>
  </si>
  <si>
    <t>Description</t>
  </si>
  <si>
    <t>Quotes are in US Dollars.  THIS PRICE LIST IS A QUOTATION ONLY AND IS NOT AN ORDER OR OFFER TO SELL OR A COMMITMENT TO SHIP PRODUCT .  Quoted products are based on best information available and not guaranteed to meet bid specifications.  Price, availability and product specs are subject to change without notice.  Quoted prices may include rebates and/or discounts that may expire or end without notice.  D&amp;H not responsible for typographical errors.</t>
  </si>
  <si>
    <t>MAIL: D&amp;H Distributing | 2525 North 7th Street, Harrisburg, PA, 17110, U.S.A.</t>
  </si>
  <si>
    <t>PHONE: IT Resellers: 1-800-340-1001 | CE Dealers: 1-800-340-1007 | Education Resellers: 1-800-699-7511 | Video Games: 1-800-340-1002</t>
  </si>
  <si>
    <t>http://www.dandh.com</t>
  </si>
  <si>
    <t>Solutions Navigator:</t>
  </si>
  <si>
    <t>Customer:</t>
  </si>
  <si>
    <t>Item</t>
  </si>
  <si>
    <t>Qty</t>
  </si>
  <si>
    <t>Navigator Notes</t>
  </si>
  <si>
    <t>D&amp;H Distributing is pleased to provide you with the following Bill of Material,</t>
  </si>
  <si>
    <t>Bill of Materials</t>
  </si>
  <si>
    <t>Customer Request:</t>
  </si>
  <si>
    <t>BOM Number:</t>
  </si>
  <si>
    <t>Vendor</t>
  </si>
  <si>
    <t>Items</t>
  </si>
  <si>
    <t>Quote Number</t>
  </si>
  <si>
    <t>Contact Name</t>
  </si>
  <si>
    <t>Vendor Numbers</t>
  </si>
  <si>
    <t>Category</t>
  </si>
  <si>
    <t>Grand Total</t>
  </si>
  <si>
    <t>(blank)</t>
  </si>
  <si>
    <t>Names</t>
  </si>
  <si>
    <t>Infrastructure (Server/Storage/HybridIT)</t>
  </si>
  <si>
    <t>Security</t>
  </si>
  <si>
    <t>Cloud/DaaS</t>
  </si>
  <si>
    <t>Wireless &amp; Wired Networking</t>
  </si>
  <si>
    <t>Collaboration</t>
  </si>
  <si>
    <t>Pro A/V &amp; Digital Signage</t>
  </si>
  <si>
    <t>Services</t>
  </si>
  <si>
    <t>Client System</t>
  </si>
  <si>
    <t>Rack and Power</t>
  </si>
  <si>
    <t>Chris Phillips</t>
  </si>
  <si>
    <t xml:space="preserve">EMP2250U </t>
  </si>
  <si>
    <t>Epson</t>
  </si>
  <si>
    <t>PowerLite 2250U LCD Projector</t>
  </si>
  <si>
    <t>16:10 - 1080p - 5000 Hour Normal Mode - 10000 Hour Economy Mode - WUXGA - 15,000:1 - 5000 lm - HDMI</t>
  </si>
  <si>
    <t>20908C</t>
  </si>
  <si>
    <t>Da-Lite</t>
  </si>
  <si>
    <t>MODEL C 123DIAG 65X104NPA HCMW</t>
  </si>
  <si>
    <t>Heights  65" - Width 104" - Gain 1.1 - 16:10</t>
  </si>
  <si>
    <t xml:space="preserve">RPMAU </t>
  </si>
  <si>
    <t>CMS440</t>
  </si>
  <si>
    <t xml:space="preserve">Chief Mfg. </t>
  </si>
  <si>
    <t xml:space="preserve"> CMS-440 Speed-Connect Lightweight Suspended Ceiling Kit</t>
  </si>
  <si>
    <t>For mounting a projector to a drop ceiling</t>
  </si>
  <si>
    <t xml:space="preserve">CMS003 </t>
  </si>
  <si>
    <t>CMS Fixed Extension Column</t>
  </si>
  <si>
    <t>Connect Suspended Ceiling to Universal Projector Mount</t>
  </si>
  <si>
    <t>RPA Elite Universal Projector Mount</t>
  </si>
  <si>
    <t>Keyed Locking - Supports 50lbs</t>
  </si>
  <si>
    <t>SBWD1100</t>
  </si>
  <si>
    <t>Actiontec Electronics</t>
  </si>
  <si>
    <t>ScreenBeam 1100 Superior Wireless Display Receiver</t>
  </si>
  <si>
    <t>2 Output DeviceNetwork (RJ-45) - 3 x USB - 1 x HDMI Out - 1 x VGA Out - 4K - Wireless LAN - Supports Windows, iOS, Mac OS, Android, Miracast</t>
  </si>
  <si>
    <t>Below is the complete solution used in the Pro A/V 101: Projection Solutions webcast. The projector was setup in eco mode, giving the lamp a life cycle of 2 to 3 years with usage around 20 hours a week. The Chief Mounting solution sitting above the drop ceiling and cabling can be ran through the extension column. Our screen supports an image size for views as far as 20 feet around to easly ready text on the screen. To connect to the projector, we are using the ScreenBeam 1100, letting us wirelessly connect Windows, Android, and Apple devices to the projector.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</si>
</sst>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0"/>
      <name val="Calibri"/>
      <family val="2"/>
      <scheme val="minor"/>
    </font>
    <font>
      <b/>
      <sz val="11"/>
      <color theme="1"/>
      <name val="Calibri"/>
      <family val="2"/>
      <scheme val="minor"/>
    </font>
    <font>
      <b/>
      <sz val="36"/>
      <color theme="1"/>
      <name val="Calibri"/>
      <family val="2"/>
      <scheme val="minor"/>
    </font>
    <font>
      <b/>
      <sz val="14"/>
      <color theme="1"/>
      <name val="Calibri"/>
      <family val="2"/>
      <scheme val="minor"/>
    </font>
    <font>
      <sz val="10"/>
      <color theme="1"/>
      <name val="Calibri"/>
      <family val="2"/>
      <scheme val="minor"/>
    </font>
    <font>
      <u/>
      <sz val="11"/>
      <color theme="10"/>
      <name val="Calibri"/>
      <family val="2"/>
      <scheme val="minor"/>
    </font>
    <font>
      <sz val="8"/>
      <color theme="1"/>
      <name val="Calibri"/>
      <family val="2"/>
      <scheme val="minor"/>
    </font>
    <font>
      <sz val="11"/>
      <color theme="0"/>
      <name val="Calibri"/>
      <family val="2"/>
      <scheme val="minor"/>
    </font>
    <font>
      <sz val="11"/>
      <color theme="4" tint="0.79998168889431442"/>
      <name val="Calibri"/>
      <family val="2"/>
      <scheme val="minor"/>
    </font>
    <font>
      <sz val="11"/>
      <color rgb="FFFF0000"/>
      <name val="Calibri"/>
      <family val="2"/>
      <scheme val="minor"/>
    </font>
  </fonts>
  <fills count="4">
    <fill>
      <patternFill patternType="none"/>
    </fill>
    <fill>
      <patternFill patternType="gray125"/>
    </fill>
    <fill>
      <patternFill patternType="solid">
        <fgColor rgb="FFFF0000"/>
        <bgColor indexed="64"/>
      </patternFill>
    </fill>
    <fill>
      <patternFill patternType="solid">
        <fgColor theme="0"/>
        <bgColor indexed="64"/>
      </patternFill>
    </fill>
  </fills>
  <borders count="3">
    <border>
      <left/>
      <right/>
      <top/>
      <bottom/>
      <diagonal/>
    </border>
    <border>
      <left/>
      <right/>
      <top/>
      <bottom style="medium">
        <color indexed="64"/>
      </bottom>
      <diagonal/>
    </border>
    <border>
      <left/>
      <right/>
      <top style="medium">
        <color indexed="64"/>
      </top>
      <bottom/>
      <diagonal/>
    </border>
  </borders>
  <cellStyleXfs count="2">
    <xf numFmtId="0" fontId="0" fillId="0" borderId="0"/>
    <xf numFmtId="0" fontId="6" fillId="0" borderId="0" applyNumberFormat="0" applyFill="0" applyBorder="0" applyAlignment="0" applyProtection="0"/>
  </cellStyleXfs>
  <cellXfs count="45">
    <xf numFmtId="0" fontId="0" fillId="0" borderId="0" xfId="0"/>
    <xf numFmtId="0" fontId="0" fillId="0" borderId="0" xfId="0"/>
    <xf numFmtId="0" fontId="1" fillId="2" borderId="0" xfId="0" applyFont="1" applyFill="1" applyBorder="1" applyAlignment="1"/>
    <xf numFmtId="0" fontId="1" fillId="2" borderId="0" xfId="0" applyFont="1" applyFill="1" applyBorder="1" applyAlignment="1">
      <alignment horizontal="left"/>
    </xf>
    <xf numFmtId="0" fontId="0" fillId="0" borderId="0" xfId="0" pivotButton="1"/>
    <xf numFmtId="0" fontId="0" fillId="0" borderId="0" xfId="0"/>
    <xf numFmtId="0" fontId="8" fillId="0" borderId="0" xfId="0" applyFont="1" applyAlignment="1">
      <alignment horizontal="left"/>
    </xf>
    <xf numFmtId="0" fontId="9" fillId="0" borderId="0" xfId="0" applyFont="1" applyAlignment="1">
      <alignment horizontal="left"/>
    </xf>
    <xf numFmtId="0" fontId="1" fillId="2" borderId="0" xfId="0" applyFont="1" applyFill="1" applyBorder="1" applyAlignment="1">
      <alignment horizontal="center"/>
    </xf>
    <xf numFmtId="0" fontId="1" fillId="2" borderId="0" xfId="0" applyFont="1" applyFill="1" applyBorder="1" applyAlignment="1">
      <alignment horizontal="left"/>
    </xf>
    <xf numFmtId="0" fontId="0" fillId="3" borderId="0" xfId="0" applyFill="1" applyBorder="1" applyAlignment="1" applyProtection="1">
      <alignment horizontal="left"/>
    </xf>
    <xf numFmtId="14" fontId="0" fillId="3" borderId="0" xfId="0" applyNumberFormat="1" applyFill="1" applyBorder="1" applyAlignment="1">
      <alignment horizontal="left"/>
    </xf>
    <xf numFmtId="0" fontId="0" fillId="3" borderId="0" xfId="0" applyFill="1"/>
    <xf numFmtId="0" fontId="0" fillId="3" borderId="0" xfId="0" applyFill="1"/>
    <xf numFmtId="0" fontId="0" fillId="0" borderId="0" xfId="0" applyFill="1" applyBorder="1" applyAlignment="1" applyProtection="1">
      <alignment horizontal="center" vertical="center" wrapText="1"/>
      <protection locked="0"/>
    </xf>
    <xf numFmtId="0" fontId="10" fillId="2" borderId="0" xfId="0" applyFont="1" applyFill="1"/>
    <xf numFmtId="0" fontId="0" fillId="3" borderId="1" xfId="0" applyFill="1" applyBorder="1"/>
    <xf numFmtId="0" fontId="3" fillId="3" borderId="1" xfId="0" applyFont="1" applyFill="1" applyBorder="1" applyAlignment="1"/>
    <xf numFmtId="0" fontId="4" fillId="3" borderId="1" xfId="0" applyFont="1" applyFill="1" applyBorder="1" applyAlignment="1"/>
    <xf numFmtId="22" fontId="0" fillId="0" borderId="0" xfId="0" applyNumberFormat="1"/>
    <xf numFmtId="0" fontId="0" fillId="0" borderId="0"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0" xfId="0" applyAlignment="1">
      <alignment horizontal="left"/>
    </xf>
    <xf numFmtId="0" fontId="0" fillId="0" borderId="0"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4" fillId="3" borderId="1" xfId="0" applyFont="1" applyFill="1" applyBorder="1" applyAlignment="1">
      <alignment horizontal="center"/>
    </xf>
    <xf numFmtId="0" fontId="0" fillId="3" borderId="0" xfId="0" applyFill="1" applyBorder="1" applyAlignment="1" applyProtection="1">
      <alignment horizontal="left" wrapText="1"/>
      <protection locked="0"/>
    </xf>
    <xf numFmtId="22" fontId="0" fillId="3" borderId="0" xfId="0" applyNumberFormat="1" applyFill="1" applyBorder="1" applyAlignment="1" applyProtection="1">
      <alignment horizontal="left"/>
      <protection locked="0"/>
    </xf>
    <xf numFmtId="0" fontId="0" fillId="3" borderId="0" xfId="0" applyFill="1" applyBorder="1" applyAlignment="1" applyProtection="1">
      <alignment horizontal="left"/>
      <protection locked="0"/>
    </xf>
    <xf numFmtId="0" fontId="1" fillId="2" borderId="0" xfId="0" applyFont="1" applyFill="1" applyBorder="1" applyAlignment="1">
      <alignment horizontal="left"/>
    </xf>
    <xf numFmtId="49" fontId="0" fillId="0" borderId="0" xfId="0" applyNumberFormat="1" applyFill="1" applyBorder="1" applyAlignment="1" applyProtection="1">
      <alignment horizontal="center" vertical="center" wrapText="1"/>
      <protection locked="0"/>
    </xf>
    <xf numFmtId="0" fontId="7" fillId="0" borderId="0" xfId="0" applyFont="1" applyFill="1" applyBorder="1" applyAlignment="1" applyProtection="1">
      <alignment horizontal="left" vertical="top" wrapText="1"/>
      <protection locked="0"/>
    </xf>
    <xf numFmtId="0" fontId="0" fillId="3" borderId="2" xfId="0" applyFill="1" applyBorder="1"/>
    <xf numFmtId="0" fontId="0" fillId="3" borderId="0" xfId="0" applyFill="1" applyBorder="1"/>
    <xf numFmtId="0" fontId="0" fillId="0" borderId="0" xfId="0" applyBorder="1"/>
    <xf numFmtId="0" fontId="0" fillId="3" borderId="0" xfId="0" applyFill="1" applyBorder="1" applyAlignment="1">
      <alignment horizontal="left"/>
    </xf>
    <xf numFmtId="0" fontId="7" fillId="3" borderId="0" xfId="0" applyFont="1" applyFill="1" applyBorder="1" applyAlignment="1" applyProtection="1">
      <alignment horizontal="left" vertical="top" wrapText="1"/>
      <protection locked="0"/>
    </xf>
    <xf numFmtId="0" fontId="6" fillId="3" borderId="0" xfId="1" applyFill="1" applyAlignment="1">
      <alignment horizontal="center"/>
    </xf>
    <xf numFmtId="0" fontId="4" fillId="3" borderId="0" xfId="0" applyFont="1" applyFill="1" applyAlignment="1">
      <alignment horizontal="center"/>
    </xf>
    <xf numFmtId="0" fontId="0" fillId="3" borderId="0" xfId="0" applyFill="1"/>
    <xf numFmtId="0" fontId="5" fillId="3" borderId="0" xfId="0" applyFont="1" applyFill="1" applyAlignment="1">
      <alignment wrapText="1" readingOrder="2"/>
    </xf>
    <xf numFmtId="0" fontId="2" fillId="3" borderId="0" xfId="0" applyFont="1" applyFill="1" applyAlignment="1">
      <alignment horizontal="center"/>
    </xf>
    <xf numFmtId="0" fontId="5" fillId="3" borderId="0" xfId="0" applyFont="1" applyFill="1" applyAlignment="1">
      <alignment horizontal="center"/>
    </xf>
    <xf numFmtId="0" fontId="1" fillId="2" borderId="0" xfId="0" applyFont="1" applyFill="1" applyBorder="1" applyAlignment="1">
      <alignment horizontal="center"/>
    </xf>
  </cellXfs>
  <cellStyles count="2">
    <cellStyle name="Hyperlink" xfId="1" builtinId="8"/>
    <cellStyle name="Normal" xfId="0" builtinId="0"/>
  </cellStyles>
  <dxfs count="5">
    <dxf>
      <font>
        <color theme="0"/>
      </font>
    </dxf>
    <dxf>
      <font>
        <color theme="4" tint="0.79998168889431442"/>
      </font>
    </dxf>
    <dxf>
      <font>
        <color theme="4" tint="0.79998168889431442"/>
      </font>
    </dxf>
    <dxf>
      <font>
        <color theme="0"/>
      </font>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47624</xdr:colOff>
      <xdr:row>0</xdr:row>
      <xdr:rowOff>60574</xdr:rowOff>
    </xdr:from>
    <xdr:to>
      <xdr:col>1</xdr:col>
      <xdr:colOff>380999</xdr:colOff>
      <xdr:row>2</xdr:row>
      <xdr:rowOff>561976</xdr:rowOff>
    </xdr:to>
    <xdr:pic>
      <xdr:nvPicPr>
        <xdr:cNvPr id="3" name="Picture 2" descr="image008">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4" y="60574"/>
          <a:ext cx="733425" cy="88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Labagh, David" refreshedDate="43608.442651504629" createdVersion="4" refreshedVersion="6" minRefreshableVersion="3" recordCount="10">
  <cacheSource type="worksheet">
    <worksheetSource ref="E17:E27" sheet="Bill of Materials"/>
  </cacheSource>
  <cacheFields count="1">
    <cacheField name="Vendor" numFmtId="0">
      <sharedItems containsBlank="1" count="52">
        <s v="Epson"/>
        <s v="Da-Lite"/>
        <s v="Chief Mfg. "/>
        <s v="Actiontec Electronics"/>
        <m/>
        <s v="asdasdas" u="1"/>
        <s v="So on" u="1"/>
        <s v="dasdas" u="1"/>
        <s v="HPE" u="1"/>
        <s v="dasd" u="1"/>
        <s v="Sonicwall" u="1"/>
        <s v="z" u="1"/>
        <s v="b" u="1"/>
        <s v="Brother" u="1"/>
        <s v="ds" u="1"/>
        <s v="not " u="1"/>
        <s v="Google" u="1"/>
        <s v="Lenovo 2" u="1"/>
        <s v="lool" u="1"/>
        <s v="no" u="1"/>
        <s v="Testing" u="1"/>
        <s v="Intel" u="1"/>
        <s v="maybe" u="1"/>
        <s v="Supermicro" u="1"/>
        <s v="He" u="1"/>
        <s v="HTC" u="1"/>
        <s v="Yes" u="1"/>
        <s v="fdsf" u="1"/>
        <s v="You " u="1"/>
        <s v="a" u="1"/>
        <s v="Seagate" u="1"/>
        <s v="Hello" u="1"/>
        <s v="DHSS" u="1"/>
        <s v="TRENDnet" u="1"/>
        <s v="x" u="1"/>
        <s v="can" u="1"/>
        <s v="WD" u="1"/>
        <s v="HP" u="1"/>
        <s v="Kingston" u="1"/>
        <s v="Intel " u="1"/>
        <s v="Other" u="1"/>
        <s v="Lenovo" u="1"/>
        <s v="dasdasd" u="1"/>
        <s v="Dell" u="1"/>
        <s v="it" u="1"/>
        <s v="removw" u="1"/>
        <s v="asdasd" u="1"/>
        <s v="s" u="1"/>
        <s v="HP / HTC" u="1"/>
        <s v="Tripp Lite" u="1"/>
        <s v="Vendor" u="1"/>
        <s v="LG"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
  <r>
    <x v="0"/>
  </r>
  <r>
    <x v="1"/>
  </r>
  <r>
    <x v="2"/>
  </r>
  <r>
    <x v="2"/>
  </r>
  <r>
    <x v="2"/>
  </r>
  <r>
    <x v="3"/>
  </r>
  <r>
    <x v="4"/>
  </r>
  <r>
    <x v="4"/>
  </r>
  <r>
    <x v="4"/>
  </r>
  <r>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3" applyNumberFormats="0" applyBorderFormats="0" applyFontFormats="0" applyPatternFormats="0" applyAlignmentFormats="0" applyWidthHeightFormats="1" dataCaption="Values" updatedVersion="6" minRefreshableVersion="3" useAutoFormatting="1" pageWrap="5" itemPrintTitles="1" createdVersion="4" indent="0" outline="1" outlineData="1" multipleFieldFilters="0" rowHeaderCaption="Names" fieldListSortAscending="1">
  <location ref="B7:B13" firstHeaderRow="1" firstDataRow="1" firstDataCol="1"/>
  <pivotFields count="1">
    <pivotField axis="axisRow" showAll="0" sortType="ascending">
      <items count="53">
        <item m="1" x="29"/>
        <item x="3"/>
        <item m="1" x="46"/>
        <item m="1" x="5"/>
        <item m="1" x="12"/>
        <item m="1" x="13"/>
        <item m="1" x="35"/>
        <item x="2"/>
        <item x="1"/>
        <item m="1" x="9"/>
        <item m="1" x="7"/>
        <item m="1" x="42"/>
        <item m="1" x="43"/>
        <item m="1" x="32"/>
        <item m="1" x="14"/>
        <item x="0"/>
        <item m="1" x="27"/>
        <item m="1" x="16"/>
        <item m="1" x="24"/>
        <item m="1" x="31"/>
        <item m="1" x="37"/>
        <item m="1" x="48"/>
        <item m="1" x="8"/>
        <item m="1" x="25"/>
        <item m="1" x="21"/>
        <item m="1" x="39"/>
        <item m="1" x="44"/>
        <item m="1" x="38"/>
        <item m="1" x="41"/>
        <item m="1" x="17"/>
        <item m="1" x="51"/>
        <item m="1" x="18"/>
        <item m="1" x="22"/>
        <item m="1" x="19"/>
        <item m="1" x="15"/>
        <item m="1" x="40"/>
        <item m="1" x="45"/>
        <item m="1" x="47"/>
        <item m="1" x="30"/>
        <item m="1" x="6"/>
        <item m="1" x="10"/>
        <item m="1" x="23"/>
        <item m="1" x="20"/>
        <item m="1" x="33"/>
        <item m="1" x="49"/>
        <item m="1" x="50"/>
        <item m="1" x="36"/>
        <item m="1" x="34"/>
        <item m="1" x="26"/>
        <item m="1" x="28"/>
        <item m="1" x="11"/>
        <item x="4"/>
        <item t="default"/>
      </items>
    </pivotField>
  </pivotFields>
  <rowFields count="1">
    <field x="0"/>
  </rowFields>
  <rowItems count="6">
    <i>
      <x v="1"/>
    </i>
    <i>
      <x v="7"/>
    </i>
    <i>
      <x v="8"/>
    </i>
    <i>
      <x v="15"/>
    </i>
    <i>
      <x v="51"/>
    </i>
    <i t="grand">
      <x/>
    </i>
  </rowItems>
  <colItems count="1">
    <i/>
  </colItems>
  <formats count="2">
    <format dxfId="3">
      <pivotArea dataOnly="0" labelOnly="1" fieldPosition="0">
        <references count="1">
          <reference field="0" count="1">
            <x v="51"/>
          </reference>
        </references>
      </pivotArea>
    </format>
    <format dxfId="2">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dandh.com/" TargetMode="Externa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43"/>
  <sheetViews>
    <sheetView tabSelected="1" topLeftCell="A4" zoomScaleNormal="100" workbookViewId="0">
      <selection activeCell="N16" sqref="N16"/>
    </sheetView>
  </sheetViews>
  <sheetFormatPr defaultRowHeight="15" x14ac:dyDescent="0.25"/>
  <cols>
    <col min="1" max="3" width="6" customWidth="1"/>
    <col min="4" max="4" width="11.85546875" customWidth="1"/>
    <col min="5" max="5" width="13.7109375" customWidth="1"/>
    <col min="6" max="6" width="17" customWidth="1"/>
    <col min="7" max="7" width="24.85546875" customWidth="1"/>
    <col min="8" max="8" width="16.5703125" customWidth="1"/>
    <col min="9" max="9" width="17.7109375" customWidth="1"/>
    <col min="10" max="10" width="3.42578125" customWidth="1"/>
    <col min="11" max="11" width="11.85546875" customWidth="1"/>
    <col min="13" max="13" width="19.5703125" customWidth="1"/>
  </cols>
  <sheetData>
    <row r="1" spans="1:13" x14ac:dyDescent="0.25">
      <c r="A1" s="13"/>
      <c r="B1" s="13"/>
      <c r="C1" s="13"/>
      <c r="D1" s="13"/>
      <c r="E1" s="13"/>
      <c r="F1" s="13"/>
      <c r="G1" s="13"/>
      <c r="H1" s="13"/>
      <c r="I1" s="13"/>
      <c r="J1" s="13"/>
      <c r="K1" s="13"/>
    </row>
    <row r="2" spans="1:13" x14ac:dyDescent="0.25">
      <c r="A2" s="13"/>
      <c r="B2" s="13"/>
      <c r="C2" s="13"/>
      <c r="D2" s="13"/>
      <c r="E2" s="13"/>
      <c r="F2" s="13"/>
      <c r="G2" s="13"/>
      <c r="H2" s="13"/>
      <c r="I2" s="13"/>
      <c r="J2" s="13"/>
      <c r="K2" s="13"/>
    </row>
    <row r="3" spans="1:13" ht="47.1" customHeight="1" thickBot="1" x14ac:dyDescent="0.75">
      <c r="A3" s="16"/>
      <c r="B3" s="16"/>
      <c r="C3" s="17" t="s">
        <v>15</v>
      </c>
      <c r="D3" s="17"/>
      <c r="E3" s="17"/>
      <c r="F3" s="17"/>
      <c r="G3" s="18"/>
      <c r="H3" s="26" t="s">
        <v>0</v>
      </c>
      <c r="I3" s="26"/>
      <c r="J3" s="18"/>
      <c r="K3" s="18"/>
    </row>
    <row r="4" spans="1:13" x14ac:dyDescent="0.25">
      <c r="A4" s="33"/>
      <c r="B4" s="33"/>
      <c r="C4" s="33"/>
      <c r="D4" s="33"/>
      <c r="E4" s="33"/>
      <c r="F4" s="33"/>
      <c r="G4" s="33"/>
      <c r="H4" s="33"/>
      <c r="I4" s="33"/>
      <c r="J4" s="33"/>
      <c r="K4" s="33"/>
    </row>
    <row r="5" spans="1:13" x14ac:dyDescent="0.25">
      <c r="A5" s="34"/>
      <c r="B5" s="34"/>
      <c r="C5" s="34"/>
      <c r="D5" s="34"/>
      <c r="E5" s="34"/>
      <c r="F5" s="34"/>
      <c r="G5" s="34"/>
      <c r="H5" s="34"/>
      <c r="I5" s="34"/>
      <c r="J5" s="34"/>
      <c r="K5" s="34"/>
    </row>
    <row r="6" spans="1:13" x14ac:dyDescent="0.25">
      <c r="A6" s="30" t="s">
        <v>10</v>
      </c>
      <c r="B6" s="30"/>
      <c r="C6" s="30"/>
      <c r="D6" s="30"/>
      <c r="E6" s="2" t="s">
        <v>1</v>
      </c>
      <c r="F6" s="2"/>
      <c r="G6" s="2" t="s">
        <v>17</v>
      </c>
      <c r="H6" s="3" t="s">
        <v>2</v>
      </c>
      <c r="I6" s="2" t="s">
        <v>9</v>
      </c>
      <c r="J6" s="2"/>
      <c r="K6" s="2"/>
    </row>
    <row r="7" spans="1:13" x14ac:dyDescent="0.25">
      <c r="A7" s="28"/>
      <c r="B7" s="29"/>
      <c r="C7" s="29"/>
      <c r="D7" s="29"/>
      <c r="E7" s="27"/>
      <c r="F7" s="27"/>
      <c r="G7" s="10" t="str">
        <f ca="1">MID(CELL("filename"),SEARCH("[",CELL("filename"))+11,SEARCH("]",CELL("filename"))-SEARCH("[",CELL("filename"))-16)</f>
        <v>Projection101 (002)</v>
      </c>
      <c r="H7" s="11">
        <v>43605</v>
      </c>
      <c r="I7" s="36" t="s">
        <v>36</v>
      </c>
      <c r="J7" s="36"/>
      <c r="K7" s="36"/>
      <c r="M7" s="19"/>
    </row>
    <row r="8" spans="1:13" x14ac:dyDescent="0.25">
      <c r="A8" s="35"/>
      <c r="B8" s="35"/>
      <c r="C8" s="35"/>
      <c r="D8" s="35"/>
      <c r="E8" s="35"/>
      <c r="F8" s="35"/>
      <c r="G8" s="35"/>
      <c r="H8" s="35"/>
      <c r="I8" s="35"/>
      <c r="J8" s="35"/>
      <c r="K8" s="35"/>
    </row>
    <row r="9" spans="1:13" x14ac:dyDescent="0.25">
      <c r="A9" s="30" t="s">
        <v>16</v>
      </c>
      <c r="B9" s="30"/>
      <c r="C9" s="30"/>
      <c r="D9" s="30"/>
      <c r="E9" s="30"/>
      <c r="F9" s="30"/>
      <c r="G9" s="30"/>
      <c r="H9" s="30"/>
      <c r="I9" s="30"/>
      <c r="J9" s="30"/>
      <c r="K9" s="30"/>
    </row>
    <row r="10" spans="1:13" x14ac:dyDescent="0.25">
      <c r="A10" s="37" t="s">
        <v>59</v>
      </c>
      <c r="B10" s="37"/>
      <c r="C10" s="37"/>
      <c r="D10" s="37"/>
      <c r="E10" s="37"/>
      <c r="F10" s="37"/>
      <c r="G10" s="37"/>
      <c r="H10" s="37"/>
      <c r="I10" s="37"/>
      <c r="J10" s="37"/>
      <c r="K10" s="37"/>
    </row>
    <row r="11" spans="1:13" x14ac:dyDescent="0.25">
      <c r="A11" s="37"/>
      <c r="B11" s="37"/>
      <c r="C11" s="37"/>
      <c r="D11" s="37"/>
      <c r="E11" s="37"/>
      <c r="F11" s="37"/>
      <c r="G11" s="37"/>
      <c r="H11" s="37"/>
      <c r="I11" s="37"/>
      <c r="J11" s="37"/>
      <c r="K11" s="37"/>
    </row>
    <row r="12" spans="1:13" x14ac:dyDescent="0.25">
      <c r="A12" s="37"/>
      <c r="B12" s="37"/>
      <c r="C12" s="37"/>
      <c r="D12" s="37"/>
      <c r="E12" s="37"/>
      <c r="F12" s="37"/>
      <c r="G12" s="37"/>
      <c r="H12" s="37"/>
      <c r="I12" s="37"/>
      <c r="J12" s="37"/>
      <c r="K12" s="37"/>
    </row>
    <row r="13" spans="1:13" x14ac:dyDescent="0.25">
      <c r="A13" s="37"/>
      <c r="B13" s="37"/>
      <c r="C13" s="37"/>
      <c r="D13" s="37"/>
      <c r="E13" s="37"/>
      <c r="F13" s="37"/>
      <c r="G13" s="37"/>
      <c r="H13" s="37"/>
      <c r="I13" s="37"/>
      <c r="J13" s="37"/>
      <c r="K13" s="37"/>
    </row>
    <row r="14" spans="1:13" x14ac:dyDescent="0.25">
      <c r="A14" s="34"/>
      <c r="B14" s="34"/>
      <c r="C14" s="34"/>
      <c r="D14" s="34"/>
      <c r="E14" s="34"/>
      <c r="F14" s="34"/>
      <c r="G14" s="34"/>
      <c r="H14" s="34"/>
      <c r="I14" s="34"/>
      <c r="J14" s="34"/>
      <c r="K14" s="34"/>
    </row>
    <row r="15" spans="1:13" ht="18.75" x14ac:dyDescent="0.3">
      <c r="A15" s="39" t="s">
        <v>14</v>
      </c>
      <c r="B15" s="39"/>
      <c r="C15" s="39"/>
      <c r="D15" s="39"/>
      <c r="E15" s="39"/>
      <c r="F15" s="39"/>
      <c r="G15" s="39"/>
      <c r="H15" s="39"/>
      <c r="I15" s="39"/>
      <c r="J15" s="39"/>
      <c r="K15" s="39"/>
    </row>
    <row r="16" spans="1:13" x14ac:dyDescent="0.25">
      <c r="A16" s="40"/>
      <c r="B16" s="40"/>
      <c r="C16" s="40"/>
      <c r="D16" s="40"/>
      <c r="E16" s="40"/>
      <c r="F16" s="40"/>
      <c r="G16" s="40"/>
      <c r="H16" s="40"/>
      <c r="I16" s="40"/>
      <c r="J16" s="40"/>
      <c r="K16" s="40"/>
    </row>
    <row r="17" spans="1:11" x14ac:dyDescent="0.25">
      <c r="A17" s="9" t="s">
        <v>11</v>
      </c>
      <c r="B17" s="8" t="s">
        <v>12</v>
      </c>
      <c r="C17" s="44" t="s">
        <v>3</v>
      </c>
      <c r="D17" s="44"/>
      <c r="E17" s="9" t="s">
        <v>18</v>
      </c>
      <c r="F17" s="9" t="s">
        <v>4</v>
      </c>
      <c r="G17" s="9"/>
      <c r="H17" s="30" t="s">
        <v>13</v>
      </c>
      <c r="I17" s="30"/>
      <c r="J17" s="30"/>
      <c r="K17" s="30"/>
    </row>
    <row r="18" spans="1:11" ht="29.1" customHeight="1" x14ac:dyDescent="0.25">
      <c r="A18" s="14">
        <v>1</v>
      </c>
      <c r="B18" s="14">
        <v>1</v>
      </c>
      <c r="C18" s="25" t="s">
        <v>37</v>
      </c>
      <c r="D18" s="25"/>
      <c r="E18" s="14" t="s">
        <v>38</v>
      </c>
      <c r="F18" s="31" t="s">
        <v>39</v>
      </c>
      <c r="G18" s="31"/>
      <c r="H18" s="32" t="s">
        <v>40</v>
      </c>
      <c r="I18" s="32"/>
      <c r="J18" s="32"/>
      <c r="K18" s="32"/>
    </row>
    <row r="19" spans="1:11" ht="29.1" customHeight="1" x14ac:dyDescent="0.25">
      <c r="A19" s="14">
        <v>2</v>
      </c>
      <c r="B19" s="14">
        <v>1</v>
      </c>
      <c r="C19" s="25" t="s">
        <v>41</v>
      </c>
      <c r="D19" s="25"/>
      <c r="E19" s="23" t="s">
        <v>42</v>
      </c>
      <c r="F19" s="31" t="s">
        <v>43</v>
      </c>
      <c r="G19" s="31"/>
      <c r="H19" s="32" t="s">
        <v>44</v>
      </c>
      <c r="I19" s="32"/>
      <c r="J19" s="32"/>
      <c r="K19" s="32"/>
    </row>
    <row r="20" spans="1:11" ht="29.1" customHeight="1" x14ac:dyDescent="0.25">
      <c r="A20" s="14">
        <v>3</v>
      </c>
      <c r="B20" s="14">
        <v>1</v>
      </c>
      <c r="C20" s="25" t="s">
        <v>45</v>
      </c>
      <c r="D20" s="25"/>
      <c r="E20" s="21" t="s">
        <v>47</v>
      </c>
      <c r="F20" s="25" t="s">
        <v>53</v>
      </c>
      <c r="G20" s="25"/>
      <c r="H20" s="32" t="s">
        <v>54</v>
      </c>
      <c r="I20" s="32"/>
      <c r="J20" s="32"/>
      <c r="K20" s="32"/>
    </row>
    <row r="21" spans="1:11" ht="29.1" customHeight="1" x14ac:dyDescent="0.25">
      <c r="A21" s="14">
        <v>4</v>
      </c>
      <c r="B21" s="14">
        <v>1</v>
      </c>
      <c r="C21" s="25" t="s">
        <v>46</v>
      </c>
      <c r="D21" s="25"/>
      <c r="E21" s="24" t="s">
        <v>47</v>
      </c>
      <c r="F21" s="31" t="s">
        <v>48</v>
      </c>
      <c r="G21" s="31"/>
      <c r="H21" s="32" t="s">
        <v>49</v>
      </c>
      <c r="I21" s="32"/>
      <c r="J21" s="32"/>
      <c r="K21" s="32"/>
    </row>
    <row r="22" spans="1:11" ht="29.1" customHeight="1" x14ac:dyDescent="0.25">
      <c r="A22" s="14">
        <v>5</v>
      </c>
      <c r="B22" s="14">
        <v>1</v>
      </c>
      <c r="C22" s="25" t="s">
        <v>50</v>
      </c>
      <c r="D22" s="25"/>
      <c r="E22" s="24" t="s">
        <v>47</v>
      </c>
      <c r="F22" s="31" t="s">
        <v>51</v>
      </c>
      <c r="G22" s="31"/>
      <c r="H22" s="32" t="s">
        <v>52</v>
      </c>
      <c r="I22" s="32"/>
      <c r="J22" s="32"/>
      <c r="K22" s="32"/>
    </row>
    <row r="23" spans="1:11" ht="29.1" customHeight="1" x14ac:dyDescent="0.25">
      <c r="A23" s="14">
        <v>6</v>
      </c>
      <c r="B23" s="14">
        <v>1</v>
      </c>
      <c r="C23" s="25" t="s">
        <v>55</v>
      </c>
      <c r="D23" s="25"/>
      <c r="E23" s="20" t="s">
        <v>56</v>
      </c>
      <c r="F23" s="25" t="s">
        <v>57</v>
      </c>
      <c r="G23" s="25"/>
      <c r="H23" s="32" t="s">
        <v>58</v>
      </c>
      <c r="I23" s="32"/>
      <c r="J23" s="32"/>
      <c r="K23" s="32"/>
    </row>
    <row r="24" spans="1:11" ht="29.1" customHeight="1" x14ac:dyDescent="0.25">
      <c r="A24" s="14">
        <v>7</v>
      </c>
      <c r="B24" s="14"/>
      <c r="C24" s="25"/>
      <c r="D24" s="25"/>
      <c r="E24" s="20"/>
      <c r="F24" s="25"/>
      <c r="G24" s="25"/>
      <c r="H24" s="32"/>
      <c r="I24" s="32"/>
      <c r="J24" s="32"/>
      <c r="K24" s="32"/>
    </row>
    <row r="25" spans="1:11" ht="29.1" customHeight="1" x14ac:dyDescent="0.25">
      <c r="A25" s="14">
        <v>8</v>
      </c>
      <c r="B25" s="14"/>
      <c r="C25" s="25"/>
      <c r="D25" s="25"/>
      <c r="E25" s="20"/>
      <c r="F25" s="25"/>
      <c r="G25" s="25"/>
      <c r="H25" s="32"/>
      <c r="I25" s="32"/>
      <c r="J25" s="32"/>
      <c r="K25" s="32"/>
    </row>
    <row r="26" spans="1:11" ht="29.1" customHeight="1" x14ac:dyDescent="0.25">
      <c r="A26" s="14">
        <v>9</v>
      </c>
      <c r="B26" s="14"/>
      <c r="C26" s="25"/>
      <c r="D26" s="25"/>
      <c r="E26" s="14"/>
      <c r="F26" s="31"/>
      <c r="G26" s="31"/>
      <c r="H26" s="32"/>
      <c r="I26" s="32"/>
      <c r="J26" s="32"/>
      <c r="K26" s="32"/>
    </row>
    <row r="27" spans="1:11" ht="29.1" customHeight="1" x14ac:dyDescent="0.25">
      <c r="A27" s="14">
        <v>10</v>
      </c>
      <c r="B27" s="14"/>
      <c r="C27" s="25"/>
      <c r="D27" s="25"/>
      <c r="E27" s="14"/>
      <c r="F27" s="31"/>
      <c r="G27" s="31"/>
      <c r="H27" s="32"/>
      <c r="I27" s="32"/>
      <c r="J27" s="32"/>
      <c r="K27" s="32"/>
    </row>
    <row r="28" spans="1:11" s="12" customFormat="1" x14ac:dyDescent="0.25">
      <c r="A28" s="15"/>
      <c r="B28" s="15"/>
      <c r="C28" s="15"/>
      <c r="D28" s="15"/>
      <c r="E28" s="15"/>
      <c r="F28" s="15"/>
      <c r="G28" s="15"/>
      <c r="H28" s="15"/>
      <c r="I28" s="15"/>
      <c r="J28" s="15"/>
      <c r="K28" s="15"/>
    </row>
    <row r="29" spans="1:11" s="12" customFormat="1" ht="48.6" customHeight="1" x14ac:dyDescent="0.25">
      <c r="A29" s="41" t="s">
        <v>5</v>
      </c>
      <c r="B29" s="41"/>
      <c r="C29" s="41"/>
      <c r="D29" s="41"/>
      <c r="E29" s="41"/>
      <c r="F29" s="41"/>
      <c r="G29" s="41"/>
      <c r="H29" s="41"/>
      <c r="I29" s="41"/>
      <c r="J29" s="41"/>
      <c r="K29" s="41"/>
    </row>
    <row r="30" spans="1:11" s="12" customFormat="1" x14ac:dyDescent="0.25"/>
    <row r="31" spans="1:11" s="12" customFormat="1" x14ac:dyDescent="0.25">
      <c r="A31" s="42" t="s">
        <v>6</v>
      </c>
      <c r="B31" s="42"/>
      <c r="C31" s="42"/>
      <c r="D31" s="42"/>
      <c r="E31" s="42"/>
      <c r="F31" s="42"/>
      <c r="G31" s="42"/>
      <c r="H31" s="42"/>
      <c r="I31" s="42"/>
      <c r="J31" s="42"/>
    </row>
    <row r="32" spans="1:11" s="12" customFormat="1" x14ac:dyDescent="0.25">
      <c r="A32" s="43" t="s">
        <v>7</v>
      </c>
      <c r="B32" s="43"/>
      <c r="C32" s="43"/>
      <c r="D32" s="43"/>
      <c r="E32" s="43"/>
      <c r="F32" s="43"/>
      <c r="G32" s="43"/>
      <c r="H32" s="43"/>
      <c r="I32" s="43"/>
      <c r="J32" s="43"/>
    </row>
    <row r="33" spans="1:10" s="12" customFormat="1" x14ac:dyDescent="0.25">
      <c r="A33" s="38" t="s">
        <v>8</v>
      </c>
      <c r="B33" s="38"/>
      <c r="C33" s="38"/>
      <c r="D33" s="38"/>
      <c r="E33" s="38"/>
      <c r="F33" s="38"/>
      <c r="G33" s="38"/>
      <c r="H33" s="38"/>
      <c r="I33" s="38"/>
      <c r="J33" s="38"/>
    </row>
    <row r="34" spans="1:10" s="12" customFormat="1" x14ac:dyDescent="0.25"/>
    <row r="35" spans="1:10" s="12" customFormat="1" x14ac:dyDescent="0.25"/>
    <row r="36" spans="1:10" s="12" customFormat="1" x14ac:dyDescent="0.25"/>
    <row r="37" spans="1:10" s="12" customFormat="1" x14ac:dyDescent="0.25"/>
    <row r="38" spans="1:10" s="12" customFormat="1" x14ac:dyDescent="0.25"/>
    <row r="39" spans="1:10" s="12" customFormat="1" x14ac:dyDescent="0.25"/>
    <row r="40" spans="1:10" s="12" customFormat="1" x14ac:dyDescent="0.25"/>
    <row r="41" spans="1:10" s="12" customFormat="1" x14ac:dyDescent="0.25"/>
    <row r="42" spans="1:10" s="12" customFormat="1" x14ac:dyDescent="0.25"/>
    <row r="43" spans="1:10" s="12" customFormat="1" x14ac:dyDescent="0.25"/>
  </sheetData>
  <mergeCells count="49">
    <mergeCell ref="A33:J33"/>
    <mergeCell ref="A15:K15"/>
    <mergeCell ref="A16:K16"/>
    <mergeCell ref="A29:K29"/>
    <mergeCell ref="A31:J31"/>
    <mergeCell ref="A32:J32"/>
    <mergeCell ref="F18:G18"/>
    <mergeCell ref="F19:G19"/>
    <mergeCell ref="C24:D24"/>
    <mergeCell ref="C25:D25"/>
    <mergeCell ref="C17:D17"/>
    <mergeCell ref="F26:G26"/>
    <mergeCell ref="F27:G27"/>
    <mergeCell ref="H17:K17"/>
    <mergeCell ref="H18:K18"/>
    <mergeCell ref="H19:K19"/>
    <mergeCell ref="A4:K4"/>
    <mergeCell ref="A5:K5"/>
    <mergeCell ref="A14:K14"/>
    <mergeCell ref="A8:K8"/>
    <mergeCell ref="I7:K7"/>
    <mergeCell ref="A9:K9"/>
    <mergeCell ref="A10:K13"/>
    <mergeCell ref="H22:K22"/>
    <mergeCell ref="H23:K23"/>
    <mergeCell ref="H24:K24"/>
    <mergeCell ref="H26:K26"/>
    <mergeCell ref="H25:K25"/>
    <mergeCell ref="C27:D27"/>
    <mergeCell ref="H3:I3"/>
    <mergeCell ref="E7:F7"/>
    <mergeCell ref="A7:D7"/>
    <mergeCell ref="A6:D6"/>
    <mergeCell ref="C18:D18"/>
    <mergeCell ref="C19:D19"/>
    <mergeCell ref="C20:D20"/>
    <mergeCell ref="C21:D21"/>
    <mergeCell ref="F20:G20"/>
    <mergeCell ref="F21:G21"/>
    <mergeCell ref="F22:G22"/>
    <mergeCell ref="F23:G23"/>
    <mergeCell ref="H20:K20"/>
    <mergeCell ref="H21:K21"/>
    <mergeCell ref="H27:K27"/>
    <mergeCell ref="F24:G24"/>
    <mergeCell ref="F25:G25"/>
    <mergeCell ref="C22:D22"/>
    <mergeCell ref="C26:D26"/>
    <mergeCell ref="C23:D23"/>
  </mergeCells>
  <hyperlinks>
    <hyperlink ref="A33:J33" r:id="rId1" location="http://www.dandh.com" display="http://www.dandh.com/ - http://www.dandh.com"/>
  </hyperlinks>
  <pageMargins left="0.25" right="0.25" top="0.75" bottom="0.75" header="0.29999999999861121" footer="0.29999999999861121"/>
  <pageSetup scale="76" orientation="portrait" verticalDpi="599"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28"/>
  <sheetViews>
    <sheetView workbookViewId="0">
      <selection activeCell="F16" sqref="F16"/>
    </sheetView>
  </sheetViews>
  <sheetFormatPr defaultRowHeight="15" x14ac:dyDescent="0.25"/>
  <cols>
    <col min="1" max="1" width="16.7109375" customWidth="1"/>
    <col min="2" max="2" width="19.7109375" bestFit="1" customWidth="1"/>
  </cols>
  <sheetData>
    <row r="1" spans="1:14" x14ac:dyDescent="0.25">
      <c r="A1" t="s">
        <v>21</v>
      </c>
      <c r="B1">
        <f>'Bill of Materials'!E7</f>
        <v>0</v>
      </c>
    </row>
    <row r="3" spans="1:14" x14ac:dyDescent="0.25">
      <c r="A3" t="s">
        <v>20</v>
      </c>
      <c r="B3" t="str">
        <f ca="1">'Bill of Materials'!G7</f>
        <v>Projection101 (002)</v>
      </c>
    </row>
    <row r="5" spans="1:14" x14ac:dyDescent="0.25">
      <c r="A5" s="1" t="s">
        <v>19</v>
      </c>
      <c r="B5" s="1" t="str">
        <f>INDEX('Bill of Materials'!$C$18:$C$21,COLUMNS($N21)*1)</f>
        <v xml:space="preserve">EMP2250U </v>
      </c>
      <c r="C5" s="1" t="str">
        <f>INDEX('Bill of Materials'!$C$18:$C$21,COLUMNS($N21)*2)</f>
        <v>20908C</v>
      </c>
      <c r="D5" s="1" t="str">
        <f>INDEX('Bill of Materials'!$C$18:$C$21,COLUMNS($N21)*3)</f>
        <v xml:space="preserve">RPMAU </v>
      </c>
      <c r="E5" s="1" t="str">
        <f>INDEX('Bill of Materials'!$C$18:$C$21,COLUMNS($N21)*4)</f>
        <v>CMS440</v>
      </c>
      <c r="F5" s="1" t="str">
        <f>INDEX('Bill of Materials'!$C$18:$C$27,COLUMNS($N21)*5)</f>
        <v xml:space="preserve">CMS003 </v>
      </c>
      <c r="G5" s="1" t="str">
        <f>INDEX('Bill of Materials'!$C$18:$C$27,COLUMNS($N21)*6)</f>
        <v>SBWD1100</v>
      </c>
      <c r="H5" s="1">
        <f>INDEX('Bill of Materials'!$C$18:$C$27,COLUMNS($N21)*7)</f>
        <v>0</v>
      </c>
      <c r="I5" s="1">
        <f>INDEX('Bill of Materials'!$C$18:$C$27,COLUMNS($N21)*8)</f>
        <v>0</v>
      </c>
      <c r="J5" s="1">
        <f>INDEX('Bill of Materials'!$C$18:$C$27,COLUMNS($N21)*9)</f>
        <v>0</v>
      </c>
      <c r="K5" s="1">
        <f>INDEX('Bill of Materials'!$C$18:$C$27,COLUMNS($N21)*10)</f>
        <v>0</v>
      </c>
      <c r="L5" s="1"/>
    </row>
    <row r="7" spans="1:14" x14ac:dyDescent="0.25">
      <c r="A7" t="s">
        <v>22</v>
      </c>
      <c r="B7" s="4" t="s">
        <v>26</v>
      </c>
    </row>
    <row r="8" spans="1:14" x14ac:dyDescent="0.25">
      <c r="B8" s="22" t="s">
        <v>56</v>
      </c>
      <c r="M8" s="5"/>
      <c r="N8" s="5"/>
    </row>
    <row r="9" spans="1:14" x14ac:dyDescent="0.25">
      <c r="B9" s="22" t="s">
        <v>47</v>
      </c>
      <c r="M9" s="5"/>
      <c r="N9" s="5"/>
    </row>
    <row r="10" spans="1:14" x14ac:dyDescent="0.25">
      <c r="B10" s="22" t="s">
        <v>42</v>
      </c>
      <c r="M10" s="5"/>
      <c r="N10" s="5"/>
    </row>
    <row r="11" spans="1:14" x14ac:dyDescent="0.25">
      <c r="B11" s="22" t="s">
        <v>38</v>
      </c>
      <c r="M11" s="5"/>
      <c r="N11" s="5"/>
    </row>
    <row r="12" spans="1:14" x14ac:dyDescent="0.25">
      <c r="B12" s="6" t="s">
        <v>25</v>
      </c>
      <c r="M12" s="5"/>
      <c r="N12" s="5"/>
    </row>
    <row r="13" spans="1:14" x14ac:dyDescent="0.25">
      <c r="B13" s="7" t="s">
        <v>24</v>
      </c>
      <c r="M13" s="5"/>
      <c r="N13" s="5"/>
    </row>
    <row r="14" spans="1:14" x14ac:dyDescent="0.25">
      <c r="M14" s="5"/>
      <c r="N14" s="5"/>
    </row>
    <row r="15" spans="1:14" x14ac:dyDescent="0.25">
      <c r="M15" s="5"/>
      <c r="N15" s="5"/>
    </row>
    <row r="16" spans="1:14" x14ac:dyDescent="0.25">
      <c r="M16" s="5"/>
    </row>
    <row r="17" spans="1:13" x14ac:dyDescent="0.25">
      <c r="M17" s="5"/>
    </row>
    <row r="20" spans="1:13" x14ac:dyDescent="0.25">
      <c r="A20" t="s">
        <v>23</v>
      </c>
      <c r="B20" s="5" t="s">
        <v>27</v>
      </c>
    </row>
    <row r="21" spans="1:13" x14ac:dyDescent="0.25">
      <c r="B21" s="5" t="s">
        <v>28</v>
      </c>
    </row>
    <row r="22" spans="1:13" x14ac:dyDescent="0.25">
      <c r="B22" s="5" t="s">
        <v>29</v>
      </c>
    </row>
    <row r="23" spans="1:13" x14ac:dyDescent="0.25">
      <c r="B23" s="5" t="s">
        <v>30</v>
      </c>
    </row>
    <row r="24" spans="1:13" x14ac:dyDescent="0.25">
      <c r="B24" s="5" t="s">
        <v>31</v>
      </c>
    </row>
    <row r="25" spans="1:13" x14ac:dyDescent="0.25">
      <c r="B25" s="5" t="s">
        <v>32</v>
      </c>
    </row>
    <row r="26" spans="1:13" x14ac:dyDescent="0.25">
      <c r="B26" s="5" t="s">
        <v>33</v>
      </c>
    </row>
    <row r="27" spans="1:13" x14ac:dyDescent="0.25">
      <c r="B27" s="5" t="s">
        <v>34</v>
      </c>
    </row>
    <row r="28" spans="1:13" x14ac:dyDescent="0.25">
      <c r="B28" s="5" t="s">
        <v>35</v>
      </c>
    </row>
  </sheetData>
  <conditionalFormatting sqref="N8">
    <cfRule type="duplicateValues" dxfId="4"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Bill of Materials</vt:lpstr>
      <vt:lpstr>Line</vt:lpstr>
      <vt:lpstr>Calibri</vt:lpstr>
      <vt:lpstr>Line!Extract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Phillips, Christopher</dc:creator>
  <cp:lastModifiedBy>Labagh, David</cp:lastModifiedBy>
  <dcterms:created xsi:type="dcterms:W3CDTF">2018-06-08T16:40:49Z</dcterms:created>
  <dcterms:modified xsi:type="dcterms:W3CDTF">2019-05-23T14:38:42Z</dcterms:modified>
</cp:coreProperties>
</file>